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_Pat_cells/Manuscript_1_Timeline/202502_Revision/20251014_Rebuttal/Open_Data/"/>
    </mc:Choice>
  </mc:AlternateContent>
  <xr:revisionPtr revIDLastSave="0" documentId="8_{F28A83EE-9FFB-4378-B58B-62FAC3625F46}" xr6:coauthVersionLast="47" xr6:coauthVersionMax="47" xr10:uidLastSave="{00000000-0000-0000-0000-000000000000}"/>
  <bookViews>
    <workbookView xWindow="-28920" yWindow="6810" windowWidth="29040" windowHeight="15840" activeTab="7" xr2:uid="{1CDC132D-17CC-4ED3-9F5D-C745851A982D}"/>
  </bookViews>
  <sheets>
    <sheet name="00h" sheetId="1" r:id="rId1"/>
    <sheet name="12h" sheetId="2" r:id="rId2"/>
    <sheet name="24h" sheetId="3" r:id="rId3"/>
    <sheet name="36h" sheetId="4" r:id="rId4"/>
    <sheet name="48h" sheetId="5" r:id="rId5"/>
    <sheet name="60h" sheetId="6" r:id="rId6"/>
    <sheet name="72h" sheetId="7" r:id="rId7"/>
    <sheet name="All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4" i="7" l="1"/>
  <c r="N51" i="7" s="1"/>
  <c r="I83" i="8" s="1"/>
  <c r="S44" i="6"/>
  <c r="G51" i="6" s="1"/>
  <c r="B71" i="8" s="1"/>
  <c r="S44" i="5"/>
  <c r="G51" i="5" s="1"/>
  <c r="S44" i="4"/>
  <c r="G51" i="4" s="1"/>
  <c r="S44" i="3"/>
  <c r="G51" i="3" s="1"/>
  <c r="B34" i="8" s="1"/>
  <c r="S44" i="2"/>
  <c r="G51" i="2" s="1"/>
  <c r="B22" i="8" s="1"/>
  <c r="S44" i="1"/>
  <c r="G51" i="1" s="1"/>
  <c r="G47" i="1" l="1"/>
  <c r="G48" i="7"/>
  <c r="G46" i="7"/>
  <c r="H47" i="7"/>
  <c r="H49" i="7"/>
  <c r="H50" i="7"/>
  <c r="H51" i="7"/>
  <c r="I46" i="7"/>
  <c r="I47" i="7"/>
  <c r="I48" i="7"/>
  <c r="I49" i="7"/>
  <c r="I50" i="7"/>
  <c r="I51" i="7"/>
  <c r="J46" i="7"/>
  <c r="J50" i="7"/>
  <c r="K46" i="7"/>
  <c r="K47" i="7"/>
  <c r="K48" i="7"/>
  <c r="K49" i="7"/>
  <c r="K50" i="7"/>
  <c r="K51" i="7"/>
  <c r="G49" i="7"/>
  <c r="G51" i="7"/>
  <c r="H46" i="7"/>
  <c r="H48" i="7"/>
  <c r="J47" i="7"/>
  <c r="J51" i="7"/>
  <c r="L46" i="7"/>
  <c r="L47" i="7"/>
  <c r="L48" i="7"/>
  <c r="L49" i="7"/>
  <c r="L50" i="7"/>
  <c r="L51" i="7"/>
  <c r="M46" i="7"/>
  <c r="M47" i="7"/>
  <c r="M48" i="7"/>
  <c r="M49" i="7"/>
  <c r="M50" i="7"/>
  <c r="M51" i="7"/>
  <c r="G47" i="7"/>
  <c r="G50" i="7"/>
  <c r="J48" i="7"/>
  <c r="J49" i="7"/>
  <c r="N46" i="7"/>
  <c r="N47" i="7"/>
  <c r="N48" i="7"/>
  <c r="N49" i="7"/>
  <c r="N50" i="7"/>
  <c r="I46" i="1"/>
  <c r="I47" i="1"/>
  <c r="I48" i="1"/>
  <c r="I49" i="1"/>
  <c r="I50" i="1"/>
  <c r="I51" i="1"/>
  <c r="G49" i="1"/>
  <c r="H47" i="1"/>
  <c r="H51" i="1"/>
  <c r="J51" i="1"/>
  <c r="K46" i="1"/>
  <c r="K47" i="1"/>
  <c r="K48" i="1"/>
  <c r="K49" i="1"/>
  <c r="K50" i="1"/>
  <c r="K51" i="1"/>
  <c r="H46" i="1"/>
  <c r="H49" i="1"/>
  <c r="J47" i="1"/>
  <c r="J49" i="1"/>
  <c r="L46" i="1"/>
  <c r="L47" i="1"/>
  <c r="L48" i="1"/>
  <c r="L49" i="1"/>
  <c r="L50" i="1"/>
  <c r="L51" i="1"/>
  <c r="G48" i="1"/>
  <c r="H48" i="1"/>
  <c r="J48" i="1"/>
  <c r="M46" i="1"/>
  <c r="M47" i="1"/>
  <c r="M48" i="1"/>
  <c r="M49" i="1"/>
  <c r="M50" i="1"/>
  <c r="M51" i="1"/>
  <c r="G50" i="1"/>
  <c r="H50" i="1"/>
  <c r="J46" i="1"/>
  <c r="J50" i="1"/>
  <c r="N46" i="1"/>
  <c r="N47" i="1"/>
  <c r="N48" i="1"/>
  <c r="N49" i="1"/>
  <c r="N50" i="1"/>
  <c r="N51" i="1"/>
  <c r="I10" i="8" s="1"/>
  <c r="R10" i="8" s="1"/>
  <c r="B46" i="8"/>
  <c r="G46" i="1"/>
  <c r="B58" i="8"/>
  <c r="H46" i="6"/>
  <c r="H49" i="6"/>
  <c r="I46" i="6"/>
  <c r="I47" i="6"/>
  <c r="I48" i="6"/>
  <c r="I49" i="6"/>
  <c r="I50" i="6"/>
  <c r="I51" i="6"/>
  <c r="N47" i="6"/>
  <c r="H51" i="6"/>
  <c r="J46" i="6"/>
  <c r="J47" i="6"/>
  <c r="J48" i="6"/>
  <c r="J49" i="6"/>
  <c r="J50" i="6"/>
  <c r="J51" i="6"/>
  <c r="N46" i="6"/>
  <c r="N48" i="6"/>
  <c r="N51" i="6"/>
  <c r="K46" i="6"/>
  <c r="K47" i="6"/>
  <c r="K48" i="6"/>
  <c r="K49" i="6"/>
  <c r="K50" i="6"/>
  <c r="K51" i="6"/>
  <c r="H47" i="6"/>
  <c r="H50" i="6"/>
  <c r="L46" i="6"/>
  <c r="L47" i="6"/>
  <c r="L48" i="6"/>
  <c r="L49" i="6"/>
  <c r="L50" i="6"/>
  <c r="L51" i="6"/>
  <c r="N50" i="6"/>
  <c r="H48" i="6"/>
  <c r="M46" i="6"/>
  <c r="M47" i="6"/>
  <c r="M48" i="6"/>
  <c r="M49" i="6"/>
  <c r="M50" i="6"/>
  <c r="M51" i="6"/>
  <c r="N49" i="6"/>
  <c r="G46" i="6"/>
  <c r="G47" i="6"/>
  <c r="G48" i="6"/>
  <c r="G49" i="6"/>
  <c r="G50" i="6"/>
  <c r="J51" i="5"/>
  <c r="H48" i="5"/>
  <c r="J48" i="5"/>
  <c r="H49" i="5"/>
  <c r="J49" i="5"/>
  <c r="H46" i="5"/>
  <c r="H50" i="5"/>
  <c r="J47" i="5"/>
  <c r="J46" i="5"/>
  <c r="J50" i="5"/>
  <c r="H47" i="5"/>
  <c r="H51" i="5"/>
  <c r="I46" i="5"/>
  <c r="I47" i="5"/>
  <c r="I48" i="5"/>
  <c r="I49" i="5"/>
  <c r="I50" i="5"/>
  <c r="I51" i="5"/>
  <c r="K46" i="5"/>
  <c r="K47" i="5"/>
  <c r="K48" i="5"/>
  <c r="K49" i="5"/>
  <c r="K50" i="5"/>
  <c r="K51" i="5"/>
  <c r="L46" i="5"/>
  <c r="L47" i="5"/>
  <c r="L48" i="5"/>
  <c r="L49" i="5"/>
  <c r="L50" i="5"/>
  <c r="L51" i="5"/>
  <c r="M46" i="5"/>
  <c r="M47" i="5"/>
  <c r="M48" i="5"/>
  <c r="M49" i="5"/>
  <c r="M50" i="5"/>
  <c r="M51" i="5"/>
  <c r="N46" i="5"/>
  <c r="N47" i="5"/>
  <c r="N48" i="5"/>
  <c r="N49" i="5"/>
  <c r="N50" i="5"/>
  <c r="N51" i="5"/>
  <c r="G46" i="5"/>
  <c r="G47" i="5"/>
  <c r="G48" i="5"/>
  <c r="G49" i="5"/>
  <c r="G50" i="5"/>
  <c r="J48" i="4"/>
  <c r="H49" i="4"/>
  <c r="J49" i="4"/>
  <c r="H46" i="4"/>
  <c r="H50" i="4"/>
  <c r="J46" i="4"/>
  <c r="J50" i="4"/>
  <c r="H48" i="4"/>
  <c r="H47" i="4"/>
  <c r="H51" i="4"/>
  <c r="J47" i="4"/>
  <c r="J51" i="4"/>
  <c r="I46" i="4"/>
  <c r="I47" i="4"/>
  <c r="I48" i="4"/>
  <c r="I49" i="4"/>
  <c r="I50" i="4"/>
  <c r="I51" i="4"/>
  <c r="K46" i="4"/>
  <c r="K47" i="4"/>
  <c r="K48" i="4"/>
  <c r="K49" i="4"/>
  <c r="K50" i="4"/>
  <c r="K51" i="4"/>
  <c r="L47" i="4"/>
  <c r="L49" i="4"/>
  <c r="L50" i="4"/>
  <c r="L51" i="4"/>
  <c r="L48" i="4"/>
  <c r="M46" i="4"/>
  <c r="M47" i="4"/>
  <c r="M48" i="4"/>
  <c r="M49" i="4"/>
  <c r="M50" i="4"/>
  <c r="M51" i="4"/>
  <c r="N46" i="4"/>
  <c r="N47" i="4"/>
  <c r="N48" i="4"/>
  <c r="N49" i="4"/>
  <c r="N50" i="4"/>
  <c r="N51" i="4"/>
  <c r="L46" i="4"/>
  <c r="G46" i="4"/>
  <c r="G47" i="4"/>
  <c r="G48" i="4"/>
  <c r="G49" i="4"/>
  <c r="G50" i="4"/>
  <c r="H46" i="3"/>
  <c r="H47" i="3"/>
  <c r="H48" i="3"/>
  <c r="H49" i="3"/>
  <c r="H50" i="3"/>
  <c r="H51" i="3"/>
  <c r="I46" i="3"/>
  <c r="I47" i="3"/>
  <c r="I48" i="3"/>
  <c r="I49" i="3"/>
  <c r="I50" i="3"/>
  <c r="I51" i="3"/>
  <c r="J46" i="3"/>
  <c r="J47" i="3"/>
  <c r="J48" i="3"/>
  <c r="J49" i="3"/>
  <c r="J50" i="3"/>
  <c r="J51" i="3"/>
  <c r="K46" i="3"/>
  <c r="K47" i="3"/>
  <c r="K48" i="3"/>
  <c r="K49" i="3"/>
  <c r="K50" i="3"/>
  <c r="K51" i="3"/>
  <c r="L46" i="3"/>
  <c r="L47" i="3"/>
  <c r="L48" i="3"/>
  <c r="L49" i="3"/>
  <c r="L50" i="3"/>
  <c r="L51" i="3"/>
  <c r="M46" i="3"/>
  <c r="M47" i="3"/>
  <c r="M48" i="3"/>
  <c r="M49" i="3"/>
  <c r="M50" i="3"/>
  <c r="M51" i="3"/>
  <c r="N46" i="3"/>
  <c r="N47" i="3"/>
  <c r="N48" i="3"/>
  <c r="N49" i="3"/>
  <c r="N50" i="3"/>
  <c r="N51" i="3"/>
  <c r="G46" i="3"/>
  <c r="G47" i="3"/>
  <c r="G48" i="3"/>
  <c r="G49" i="3"/>
  <c r="G50" i="3"/>
  <c r="H48" i="2"/>
  <c r="M48" i="2"/>
  <c r="M49" i="2"/>
  <c r="H46" i="2"/>
  <c r="H50" i="2"/>
  <c r="M46" i="2"/>
  <c r="M50" i="2"/>
  <c r="H49" i="2"/>
  <c r="H47" i="2"/>
  <c r="H51" i="2"/>
  <c r="M47" i="2"/>
  <c r="M51" i="2"/>
  <c r="I46" i="2"/>
  <c r="I47" i="2"/>
  <c r="I48" i="2"/>
  <c r="I49" i="2"/>
  <c r="I50" i="2"/>
  <c r="I51" i="2"/>
  <c r="J46" i="2"/>
  <c r="J47" i="2"/>
  <c r="J48" i="2"/>
  <c r="J49" i="2"/>
  <c r="J50" i="2"/>
  <c r="J51" i="2"/>
  <c r="K46" i="2"/>
  <c r="K47" i="2"/>
  <c r="K48" i="2"/>
  <c r="K49" i="2"/>
  <c r="K50" i="2"/>
  <c r="K51" i="2"/>
  <c r="L46" i="2"/>
  <c r="L47" i="2"/>
  <c r="L48" i="2"/>
  <c r="L49" i="2"/>
  <c r="L50" i="2"/>
  <c r="L51" i="2"/>
  <c r="N46" i="2"/>
  <c r="N47" i="2"/>
  <c r="N48" i="2"/>
  <c r="N49" i="2"/>
  <c r="N50" i="2"/>
  <c r="N51" i="2"/>
  <c r="G46" i="2"/>
  <c r="G47" i="2"/>
  <c r="G48" i="2"/>
  <c r="G49" i="2"/>
  <c r="G50" i="2"/>
  <c r="H70" i="8" l="1"/>
  <c r="E71" i="8"/>
  <c r="B70" i="8"/>
  <c r="H69" i="8"/>
  <c r="G69" i="8"/>
  <c r="F69" i="8"/>
  <c r="E70" i="8"/>
  <c r="D70" i="8"/>
  <c r="B69" i="8"/>
  <c r="H68" i="8"/>
  <c r="G68" i="8"/>
  <c r="F68" i="8"/>
  <c r="E69" i="8"/>
  <c r="D69" i="8"/>
  <c r="B68" i="8"/>
  <c r="H67" i="8"/>
  <c r="G67" i="8"/>
  <c r="F67" i="8"/>
  <c r="E68" i="8"/>
  <c r="D68" i="8"/>
  <c r="B67" i="8"/>
  <c r="H66" i="8"/>
  <c r="H74" i="8" s="1"/>
  <c r="G66" i="8"/>
  <c r="G72" i="8" s="1"/>
  <c r="F66" i="8"/>
  <c r="E67" i="8"/>
  <c r="D67" i="8"/>
  <c r="G70" i="8"/>
  <c r="D71" i="8"/>
  <c r="B66" i="8"/>
  <c r="C68" i="8"/>
  <c r="C70" i="8"/>
  <c r="I71" i="8"/>
  <c r="R71" i="8" s="1"/>
  <c r="E66" i="8"/>
  <c r="D66" i="8"/>
  <c r="I70" i="8"/>
  <c r="F70" i="8"/>
  <c r="I69" i="8"/>
  <c r="C67" i="8"/>
  <c r="I68" i="8"/>
  <c r="C71" i="8"/>
  <c r="C69" i="8"/>
  <c r="H71" i="8"/>
  <c r="G71" i="8"/>
  <c r="F71" i="8"/>
  <c r="I66" i="8"/>
  <c r="I67" i="8"/>
  <c r="C66" i="8"/>
  <c r="C46" i="8"/>
  <c r="D44" i="8"/>
  <c r="B44" i="8"/>
  <c r="I43" i="8"/>
  <c r="H41" i="8"/>
  <c r="F45" i="8"/>
  <c r="D43" i="8"/>
  <c r="E45" i="8"/>
  <c r="G41" i="8"/>
  <c r="F41" i="8"/>
  <c r="E44" i="8"/>
  <c r="H44" i="8"/>
  <c r="B45" i="8"/>
  <c r="H54" i="4"/>
  <c r="C43" i="8"/>
  <c r="B43" i="8"/>
  <c r="I42" i="8"/>
  <c r="G43" i="8"/>
  <c r="F44" i="8"/>
  <c r="D42" i="8"/>
  <c r="J54" i="4"/>
  <c r="E41" i="8"/>
  <c r="G44" i="8"/>
  <c r="G42" i="8"/>
  <c r="H42" i="8"/>
  <c r="C45" i="8"/>
  <c r="D46" i="8"/>
  <c r="I44" i="8"/>
  <c r="F46" i="8"/>
  <c r="B42" i="8"/>
  <c r="I41" i="8"/>
  <c r="G46" i="8"/>
  <c r="F43" i="8"/>
  <c r="D41" i="8"/>
  <c r="B41" i="8"/>
  <c r="H46" i="8"/>
  <c r="G45" i="8"/>
  <c r="F42" i="8"/>
  <c r="E46" i="8"/>
  <c r="C41" i="8"/>
  <c r="H45" i="8"/>
  <c r="E42" i="8"/>
  <c r="I46" i="8"/>
  <c r="R46" i="8" s="1"/>
  <c r="C44" i="8"/>
  <c r="I45" i="8"/>
  <c r="H43" i="8"/>
  <c r="J56" i="4"/>
  <c r="D45" i="8"/>
  <c r="C42" i="8"/>
  <c r="E43" i="8"/>
  <c r="H55" i="3"/>
  <c r="Q52" i="1"/>
  <c r="N61" i="1" s="1"/>
  <c r="D56" i="8"/>
  <c r="B55" i="8"/>
  <c r="G57" i="8"/>
  <c r="C57" i="8"/>
  <c r="H58" i="8"/>
  <c r="D54" i="8"/>
  <c r="B53" i="8"/>
  <c r="H57" i="8"/>
  <c r="G55" i="8"/>
  <c r="F55" i="8"/>
  <c r="D53" i="8"/>
  <c r="E56" i="8"/>
  <c r="B56" i="8"/>
  <c r="J54" i="5"/>
  <c r="E54" i="8"/>
  <c r="I53" i="8"/>
  <c r="D55" i="8"/>
  <c r="F56" i="8"/>
  <c r="I58" i="8"/>
  <c r="R58" i="8" s="1"/>
  <c r="H56" i="8"/>
  <c r="G54" i="8"/>
  <c r="F54" i="8"/>
  <c r="C58" i="8"/>
  <c r="C56" i="8"/>
  <c r="I54" i="8"/>
  <c r="F58" i="8"/>
  <c r="F57" i="8"/>
  <c r="B54" i="8"/>
  <c r="G56" i="8"/>
  <c r="H54" i="5"/>
  <c r="C53" i="8"/>
  <c r="I57" i="8"/>
  <c r="H55" i="8"/>
  <c r="G53" i="8"/>
  <c r="F53" i="8"/>
  <c r="C54" i="8"/>
  <c r="E55" i="8"/>
  <c r="G58" i="8"/>
  <c r="I56" i="8"/>
  <c r="H54" i="8"/>
  <c r="J56" i="5"/>
  <c r="D58" i="8"/>
  <c r="E57" i="8"/>
  <c r="C55" i="8"/>
  <c r="B57" i="8"/>
  <c r="I55" i="8"/>
  <c r="H53" i="8"/>
  <c r="J55" i="5"/>
  <c r="D57" i="8"/>
  <c r="E53" i="8"/>
  <c r="E58" i="8"/>
  <c r="N54" i="1"/>
  <c r="R83" i="8"/>
  <c r="J55" i="1"/>
  <c r="H79" i="8"/>
  <c r="E81" i="8"/>
  <c r="H78" i="8"/>
  <c r="F82" i="8"/>
  <c r="C80" i="8"/>
  <c r="I79" i="8"/>
  <c r="G83" i="8"/>
  <c r="F81" i="8"/>
  <c r="E82" i="8"/>
  <c r="H83" i="8"/>
  <c r="G81" i="8"/>
  <c r="F79" i="8"/>
  <c r="B82" i="8"/>
  <c r="C78" i="8"/>
  <c r="D81" i="8"/>
  <c r="D79" i="8"/>
  <c r="H82" i="8"/>
  <c r="G80" i="8"/>
  <c r="F78" i="8"/>
  <c r="C79" i="8"/>
  <c r="C83" i="8"/>
  <c r="C82" i="8"/>
  <c r="C81" i="8"/>
  <c r="G82" i="8"/>
  <c r="F80" i="8"/>
  <c r="D78" i="8"/>
  <c r="B81" i="8"/>
  <c r="B80" i="8"/>
  <c r="H81" i="8"/>
  <c r="G79" i="8"/>
  <c r="D83" i="8"/>
  <c r="B79" i="8"/>
  <c r="E80" i="8"/>
  <c r="I81" i="8"/>
  <c r="F83" i="8"/>
  <c r="B83" i="8"/>
  <c r="I80" i="8"/>
  <c r="D80" i="8"/>
  <c r="E83" i="8"/>
  <c r="I82" i="8"/>
  <c r="H80" i="8"/>
  <c r="G78" i="8"/>
  <c r="D82" i="8"/>
  <c r="E78" i="8"/>
  <c r="E79" i="8"/>
  <c r="I33" i="8"/>
  <c r="C32" i="8"/>
  <c r="F34" i="8"/>
  <c r="B33" i="8"/>
  <c r="I31" i="8"/>
  <c r="H29" i="8"/>
  <c r="F33" i="8"/>
  <c r="E31" i="8"/>
  <c r="D32" i="8"/>
  <c r="C30" i="8"/>
  <c r="E33" i="8"/>
  <c r="D33" i="8"/>
  <c r="B32" i="8"/>
  <c r="I30" i="8"/>
  <c r="G34" i="8"/>
  <c r="F32" i="8"/>
  <c r="E30" i="8"/>
  <c r="D31" i="8"/>
  <c r="C29" i="8"/>
  <c r="H31" i="8"/>
  <c r="I32" i="8"/>
  <c r="H30" i="8"/>
  <c r="C31" i="8"/>
  <c r="D30" i="8"/>
  <c r="D34" i="8"/>
  <c r="E32" i="8"/>
  <c r="B31" i="8"/>
  <c r="I29" i="8"/>
  <c r="G33" i="8"/>
  <c r="F31" i="8"/>
  <c r="E29" i="8"/>
  <c r="B30" i="8"/>
  <c r="H34" i="8"/>
  <c r="G32" i="8"/>
  <c r="F30" i="8"/>
  <c r="H56" i="3"/>
  <c r="D29" i="8"/>
  <c r="G29" i="8"/>
  <c r="B29" i="8"/>
  <c r="H33" i="8"/>
  <c r="G31" i="8"/>
  <c r="F29" i="8"/>
  <c r="C34" i="8"/>
  <c r="I34" i="8"/>
  <c r="R34" i="8" s="1"/>
  <c r="H32" i="8"/>
  <c r="G30" i="8"/>
  <c r="E34" i="8"/>
  <c r="H54" i="3"/>
  <c r="C33" i="8"/>
  <c r="D20" i="8"/>
  <c r="B20" i="8"/>
  <c r="I18" i="8"/>
  <c r="F22" i="8"/>
  <c r="E20" i="8"/>
  <c r="D19" i="8"/>
  <c r="H21" i="8"/>
  <c r="H54" i="2"/>
  <c r="C20" i="8"/>
  <c r="B19" i="8"/>
  <c r="I17" i="8"/>
  <c r="F21" i="8"/>
  <c r="E19" i="8"/>
  <c r="D18" i="8"/>
  <c r="H17" i="8"/>
  <c r="E21" i="8"/>
  <c r="B18" i="8"/>
  <c r="G22" i="8"/>
  <c r="F20" i="8"/>
  <c r="E18" i="8"/>
  <c r="D17" i="8"/>
  <c r="C21" i="8"/>
  <c r="G17" i="8"/>
  <c r="B17" i="8"/>
  <c r="F19" i="8"/>
  <c r="E17" i="8"/>
  <c r="H22" i="8"/>
  <c r="C17" i="8"/>
  <c r="I19" i="8"/>
  <c r="G21" i="8"/>
  <c r="I22" i="8"/>
  <c r="R22" i="8" s="1"/>
  <c r="G20" i="8"/>
  <c r="F18" i="8"/>
  <c r="H56" i="2"/>
  <c r="M54" i="2"/>
  <c r="H18" i="8"/>
  <c r="H20" i="8"/>
  <c r="B21" i="8"/>
  <c r="G19" i="8"/>
  <c r="F17" i="8"/>
  <c r="D22" i="8"/>
  <c r="C22" i="8"/>
  <c r="H19" i="8"/>
  <c r="I21" i="8"/>
  <c r="I20" i="8"/>
  <c r="G18" i="8"/>
  <c r="E22" i="8"/>
  <c r="D21" i="8"/>
  <c r="C18" i="8"/>
  <c r="C19" i="8"/>
  <c r="C6" i="8"/>
  <c r="D8" i="8"/>
  <c r="G9" i="8"/>
  <c r="F9" i="8"/>
  <c r="O70" i="8" s="1"/>
  <c r="F7" i="8"/>
  <c r="O68" i="8" s="1"/>
  <c r="G55" i="1"/>
  <c r="B5" i="8"/>
  <c r="G54" i="1"/>
  <c r="F8" i="8"/>
  <c r="H10" i="8"/>
  <c r="F5" i="8"/>
  <c r="G8" i="8"/>
  <c r="D7" i="8"/>
  <c r="M68" i="8" s="1"/>
  <c r="C5" i="8"/>
  <c r="L66" i="8" s="1"/>
  <c r="D6" i="8"/>
  <c r="H9" i="8"/>
  <c r="Q70" i="8" s="1"/>
  <c r="G7" i="8"/>
  <c r="P68" i="8" s="1"/>
  <c r="I9" i="8"/>
  <c r="E9" i="8"/>
  <c r="H8" i="8"/>
  <c r="Q69" i="8" s="1"/>
  <c r="E7" i="8"/>
  <c r="N68" i="8" s="1"/>
  <c r="G6" i="8"/>
  <c r="D5" i="8"/>
  <c r="F6" i="8"/>
  <c r="E10" i="8"/>
  <c r="I8" i="8"/>
  <c r="E8" i="8"/>
  <c r="H7" i="8"/>
  <c r="Q68" i="8" s="1"/>
  <c r="E5" i="8"/>
  <c r="G5" i="8"/>
  <c r="C10" i="8"/>
  <c r="H6" i="8"/>
  <c r="C9" i="8"/>
  <c r="I7" i="8"/>
  <c r="B10" i="8"/>
  <c r="B9" i="8"/>
  <c r="K70" i="8" s="1"/>
  <c r="C8" i="8"/>
  <c r="E6" i="8"/>
  <c r="B8" i="8"/>
  <c r="I6" i="8"/>
  <c r="H5" i="8"/>
  <c r="M54" i="1"/>
  <c r="B6" i="8"/>
  <c r="D10" i="8"/>
  <c r="I5" i="8"/>
  <c r="B7" i="8"/>
  <c r="F10" i="8"/>
  <c r="O71" i="8" s="1"/>
  <c r="G10" i="8"/>
  <c r="D9" i="8"/>
  <c r="C7" i="8"/>
  <c r="G54" i="7"/>
  <c r="B78" i="8"/>
  <c r="J56" i="7"/>
  <c r="J55" i="7"/>
  <c r="H56" i="7"/>
  <c r="J54" i="7"/>
  <c r="H55" i="7"/>
  <c r="G56" i="7"/>
  <c r="Q52" i="7"/>
  <c r="I78" i="8"/>
  <c r="H54" i="7"/>
  <c r="G55" i="7"/>
  <c r="M56" i="7"/>
  <c r="M55" i="7"/>
  <c r="M54" i="7"/>
  <c r="I54" i="7"/>
  <c r="I55" i="7"/>
  <c r="I56" i="7"/>
  <c r="N55" i="7"/>
  <c r="N54" i="7"/>
  <c r="N56" i="7"/>
  <c r="K56" i="7"/>
  <c r="K55" i="7"/>
  <c r="K54" i="7"/>
  <c r="L56" i="7"/>
  <c r="L55" i="7"/>
  <c r="L54" i="7"/>
  <c r="M55" i="6"/>
  <c r="M54" i="6"/>
  <c r="M56" i="6"/>
  <c r="L56" i="6"/>
  <c r="L55" i="6"/>
  <c r="L54" i="6"/>
  <c r="K56" i="6"/>
  <c r="K55" i="6"/>
  <c r="K54" i="6"/>
  <c r="Q52" i="6"/>
  <c r="G66" i="6" s="1"/>
  <c r="G54" i="6"/>
  <c r="G56" i="6"/>
  <c r="G55" i="6"/>
  <c r="J56" i="6"/>
  <c r="J55" i="6"/>
  <c r="J54" i="6"/>
  <c r="I56" i="6"/>
  <c r="I55" i="6"/>
  <c r="I54" i="6"/>
  <c r="H66" i="6"/>
  <c r="H56" i="6"/>
  <c r="H55" i="6"/>
  <c r="H54" i="6"/>
  <c r="N56" i="6"/>
  <c r="N55" i="6"/>
  <c r="N54" i="6"/>
  <c r="H56" i="5"/>
  <c r="H55" i="5"/>
  <c r="K56" i="5"/>
  <c r="K55" i="5"/>
  <c r="K54" i="5"/>
  <c r="L56" i="5"/>
  <c r="L55" i="5"/>
  <c r="L54" i="5"/>
  <c r="M56" i="5"/>
  <c r="M55" i="5"/>
  <c r="M54" i="5"/>
  <c r="I54" i="5"/>
  <c r="I55" i="5"/>
  <c r="I56" i="5"/>
  <c r="N56" i="5"/>
  <c r="N55" i="5"/>
  <c r="N54" i="5"/>
  <c r="Q52" i="5"/>
  <c r="I62" i="5" s="1"/>
  <c r="G54" i="5"/>
  <c r="G56" i="5"/>
  <c r="G55" i="5"/>
  <c r="J55" i="4"/>
  <c r="H56" i="4"/>
  <c r="H55" i="4"/>
  <c r="I55" i="4"/>
  <c r="I54" i="4"/>
  <c r="I56" i="4"/>
  <c r="L56" i="4"/>
  <c r="L55" i="4"/>
  <c r="L54" i="4"/>
  <c r="N56" i="4"/>
  <c r="N55" i="4"/>
  <c r="N54" i="4"/>
  <c r="K56" i="4"/>
  <c r="K55" i="4"/>
  <c r="K54" i="4"/>
  <c r="M56" i="4"/>
  <c r="M55" i="4"/>
  <c r="M54" i="4"/>
  <c r="Q52" i="4"/>
  <c r="L65" i="4" s="1"/>
  <c r="G56" i="4"/>
  <c r="G55" i="4"/>
  <c r="G54" i="4"/>
  <c r="Q52" i="3"/>
  <c r="L64" i="3" s="1"/>
  <c r="G55" i="3"/>
  <c r="G54" i="3"/>
  <c r="G56" i="3"/>
  <c r="K56" i="3"/>
  <c r="K55" i="3"/>
  <c r="K54" i="3"/>
  <c r="L56" i="3"/>
  <c r="L55" i="3"/>
  <c r="L54" i="3"/>
  <c r="I56" i="3"/>
  <c r="I55" i="3"/>
  <c r="I54" i="3"/>
  <c r="M56" i="3"/>
  <c r="M55" i="3"/>
  <c r="M54" i="3"/>
  <c r="N56" i="3"/>
  <c r="N55" i="3"/>
  <c r="N54" i="3"/>
  <c r="J56" i="3"/>
  <c r="J55" i="3"/>
  <c r="J54" i="3"/>
  <c r="M55" i="2"/>
  <c r="M56" i="2"/>
  <c r="H55" i="2"/>
  <c r="N56" i="2"/>
  <c r="N55" i="2"/>
  <c r="N54" i="2"/>
  <c r="J56" i="2"/>
  <c r="J55" i="2"/>
  <c r="J54" i="2"/>
  <c r="I56" i="2"/>
  <c r="I55" i="2"/>
  <c r="I54" i="2"/>
  <c r="K56" i="2"/>
  <c r="K55" i="2"/>
  <c r="K54" i="2"/>
  <c r="L56" i="2"/>
  <c r="L54" i="2"/>
  <c r="L55" i="2"/>
  <c r="Q52" i="2"/>
  <c r="K65" i="2" s="1"/>
  <c r="G56" i="2"/>
  <c r="G54" i="2"/>
  <c r="G55" i="2"/>
  <c r="M56" i="1"/>
  <c r="K54" i="1"/>
  <c r="M55" i="1"/>
  <c r="J56" i="1"/>
  <c r="I54" i="1"/>
  <c r="L56" i="1"/>
  <c r="J54" i="1"/>
  <c r="L55" i="1"/>
  <c r="I56" i="1"/>
  <c r="H56" i="1"/>
  <c r="N56" i="1"/>
  <c r="L54" i="1"/>
  <c r="H55" i="1"/>
  <c r="I55" i="1"/>
  <c r="K56" i="1"/>
  <c r="G56" i="1"/>
  <c r="N55" i="1"/>
  <c r="H54" i="1"/>
  <c r="K55" i="1"/>
  <c r="F72" i="8" l="1"/>
  <c r="B73" i="8"/>
  <c r="E73" i="8"/>
  <c r="N70" i="8"/>
  <c r="R68" i="8"/>
  <c r="C73" i="8"/>
  <c r="L70" i="8"/>
  <c r="D74" i="8"/>
  <c r="N61" i="4"/>
  <c r="G63" i="6"/>
  <c r="I74" i="8"/>
  <c r="Q71" i="8"/>
  <c r="Q66" i="8"/>
  <c r="Q67" i="8"/>
  <c r="D73" i="8"/>
  <c r="F74" i="8"/>
  <c r="H61" i="6"/>
  <c r="L71" i="8"/>
  <c r="K66" i="8"/>
  <c r="C74" i="8"/>
  <c r="E72" i="8"/>
  <c r="G74" i="8"/>
  <c r="H72" i="8"/>
  <c r="Q83" i="8"/>
  <c r="O78" i="8"/>
  <c r="L62" i="7"/>
  <c r="K63" i="7"/>
  <c r="L65" i="7"/>
  <c r="K65" i="7"/>
  <c r="J65" i="7"/>
  <c r="J64" i="7"/>
  <c r="J63" i="7"/>
  <c r="J62" i="7"/>
  <c r="J61" i="7"/>
  <c r="N64" i="7"/>
  <c r="N62" i="7"/>
  <c r="L63" i="7"/>
  <c r="K62" i="7"/>
  <c r="I65" i="7"/>
  <c r="I64" i="7"/>
  <c r="I63" i="7"/>
  <c r="I62" i="7"/>
  <c r="I61" i="7"/>
  <c r="N65" i="7"/>
  <c r="L61" i="7"/>
  <c r="K61" i="7"/>
  <c r="H65" i="7"/>
  <c r="H64" i="7"/>
  <c r="H63" i="7"/>
  <c r="H62" i="7"/>
  <c r="H61" i="7"/>
  <c r="N63" i="7"/>
  <c r="N61" i="7"/>
  <c r="L64" i="7"/>
  <c r="K64" i="7"/>
  <c r="G65" i="7"/>
  <c r="G64" i="7"/>
  <c r="M64" i="7"/>
  <c r="G63" i="7"/>
  <c r="M62" i="7"/>
  <c r="M63" i="7"/>
  <c r="M65" i="7"/>
  <c r="M61" i="7"/>
  <c r="G62" i="7"/>
  <c r="P81" i="8"/>
  <c r="G73" i="8"/>
  <c r="N69" i="8"/>
  <c r="B72" i="8"/>
  <c r="I73" i="8"/>
  <c r="K67" i="8"/>
  <c r="M67" i="8"/>
  <c r="M69" i="8"/>
  <c r="I72" i="8"/>
  <c r="D72" i="8"/>
  <c r="B74" i="8"/>
  <c r="H73" i="8"/>
  <c r="L67" i="8"/>
  <c r="K69" i="8"/>
  <c r="R69" i="8"/>
  <c r="F73" i="8"/>
  <c r="L68" i="8"/>
  <c r="N66" i="8"/>
  <c r="N71" i="8"/>
  <c r="O69" i="8"/>
  <c r="P67" i="8"/>
  <c r="C72" i="8"/>
  <c r="R66" i="8"/>
  <c r="E74" i="8"/>
  <c r="O67" i="8"/>
  <c r="M63" i="4"/>
  <c r="K62" i="4"/>
  <c r="B48" i="8"/>
  <c r="B49" i="8"/>
  <c r="B47" i="8"/>
  <c r="I48" i="8"/>
  <c r="I49" i="8"/>
  <c r="I47" i="8"/>
  <c r="F47" i="8"/>
  <c r="F48" i="8"/>
  <c r="F49" i="8"/>
  <c r="C47" i="8"/>
  <c r="C49" i="8"/>
  <c r="C48" i="8"/>
  <c r="I65" i="4"/>
  <c r="I64" i="4"/>
  <c r="I63" i="4"/>
  <c r="M66" i="4"/>
  <c r="M61" i="4"/>
  <c r="L61" i="4"/>
  <c r="H47" i="8"/>
  <c r="H48" i="8"/>
  <c r="H49" i="8"/>
  <c r="G64" i="4"/>
  <c r="D49" i="8"/>
  <c r="D47" i="8"/>
  <c r="D48" i="8"/>
  <c r="E48" i="8"/>
  <c r="E47" i="8"/>
  <c r="E49" i="8"/>
  <c r="G47" i="8"/>
  <c r="G48" i="8"/>
  <c r="G49" i="8"/>
  <c r="I63" i="5"/>
  <c r="H61" i="1"/>
  <c r="J65" i="3"/>
  <c r="N65" i="3"/>
  <c r="I59" i="8"/>
  <c r="I60" i="8"/>
  <c r="I61" i="8"/>
  <c r="D59" i="8"/>
  <c r="D60" i="8"/>
  <c r="D61" i="8"/>
  <c r="B61" i="8"/>
  <c r="B60" i="8"/>
  <c r="B59" i="8"/>
  <c r="E59" i="8"/>
  <c r="E60" i="8"/>
  <c r="E61" i="8"/>
  <c r="I61" i="5"/>
  <c r="C59" i="8"/>
  <c r="C61" i="8"/>
  <c r="C60" i="8"/>
  <c r="F59" i="8"/>
  <c r="F60" i="8"/>
  <c r="F61" i="8"/>
  <c r="H59" i="8"/>
  <c r="H60" i="8"/>
  <c r="H61" i="8"/>
  <c r="G59" i="8"/>
  <c r="G60" i="8"/>
  <c r="G61" i="8"/>
  <c r="K80" i="8"/>
  <c r="G64" i="1"/>
  <c r="M61" i="1"/>
  <c r="H63" i="1"/>
  <c r="L61" i="1"/>
  <c r="H86" i="8"/>
  <c r="L78" i="8"/>
  <c r="N80" i="8"/>
  <c r="O80" i="8"/>
  <c r="F84" i="8"/>
  <c r="M80" i="8"/>
  <c r="R79" i="8"/>
  <c r="N78" i="8"/>
  <c r="Q81" i="8"/>
  <c r="G85" i="8"/>
  <c r="P79" i="8"/>
  <c r="H85" i="8"/>
  <c r="Q79" i="8"/>
  <c r="Q80" i="8"/>
  <c r="O66" i="8"/>
  <c r="I61" i="1"/>
  <c r="G65" i="1"/>
  <c r="N63" i="1"/>
  <c r="J64" i="1"/>
  <c r="N82" i="8"/>
  <c r="G63" i="1"/>
  <c r="J62" i="1"/>
  <c r="K62" i="1"/>
  <c r="R82" i="8"/>
  <c r="I65" i="1"/>
  <c r="N62" i="1"/>
  <c r="N64" i="1"/>
  <c r="P69" i="8"/>
  <c r="C84" i="8"/>
  <c r="C86" i="8"/>
  <c r="E86" i="8"/>
  <c r="C85" i="8"/>
  <c r="D84" i="8"/>
  <c r="G61" i="7"/>
  <c r="K83" i="8"/>
  <c r="F86" i="8"/>
  <c r="G86" i="8"/>
  <c r="N65" i="1"/>
  <c r="R80" i="8"/>
  <c r="O81" i="8"/>
  <c r="O83" i="8"/>
  <c r="M81" i="8"/>
  <c r="Q78" i="8"/>
  <c r="M83" i="8"/>
  <c r="G84" i="8"/>
  <c r="E85" i="8"/>
  <c r="D85" i="8"/>
  <c r="E84" i="8"/>
  <c r="M82" i="8"/>
  <c r="L79" i="8"/>
  <c r="M79" i="8"/>
  <c r="D86" i="8"/>
  <c r="H84" i="8"/>
  <c r="F85" i="8"/>
  <c r="O79" i="8"/>
  <c r="P83" i="8"/>
  <c r="D37" i="8"/>
  <c r="D36" i="8"/>
  <c r="D35" i="8"/>
  <c r="K63" i="3"/>
  <c r="N66" i="3"/>
  <c r="L62" i="3"/>
  <c r="M65" i="3"/>
  <c r="I36" i="8"/>
  <c r="I37" i="8"/>
  <c r="I35" i="8"/>
  <c r="I63" i="3"/>
  <c r="G62" i="3"/>
  <c r="L65" i="3"/>
  <c r="L63" i="3"/>
  <c r="I61" i="3"/>
  <c r="J62" i="3"/>
  <c r="M66" i="3"/>
  <c r="N63" i="3"/>
  <c r="I65" i="3"/>
  <c r="I66" i="3"/>
  <c r="K61" i="3"/>
  <c r="E37" i="8"/>
  <c r="E35" i="8"/>
  <c r="E36" i="8"/>
  <c r="C37" i="8"/>
  <c r="C35" i="8"/>
  <c r="C36" i="8"/>
  <c r="M61" i="3"/>
  <c r="I62" i="3"/>
  <c r="K64" i="3"/>
  <c r="I64" i="3"/>
  <c r="G65" i="3"/>
  <c r="J64" i="3"/>
  <c r="K62" i="3"/>
  <c r="B37" i="8"/>
  <c r="B36" i="8"/>
  <c r="B35" i="8"/>
  <c r="H35" i="8"/>
  <c r="H36" i="8"/>
  <c r="H37" i="8"/>
  <c r="L66" i="3"/>
  <c r="J63" i="3"/>
  <c r="K66" i="3"/>
  <c r="J61" i="3"/>
  <c r="M63" i="3"/>
  <c r="N61" i="3"/>
  <c r="N62" i="3"/>
  <c r="K65" i="3"/>
  <c r="M64" i="3"/>
  <c r="M62" i="3"/>
  <c r="F36" i="8"/>
  <c r="F35" i="8"/>
  <c r="F37" i="8"/>
  <c r="G35" i="8"/>
  <c r="G36" i="8"/>
  <c r="G37" i="8"/>
  <c r="J66" i="3"/>
  <c r="G63" i="3"/>
  <c r="G64" i="3"/>
  <c r="N64" i="3"/>
  <c r="L61" i="3"/>
  <c r="C23" i="8"/>
  <c r="C25" i="8"/>
  <c r="C24" i="8"/>
  <c r="B25" i="8"/>
  <c r="B24" i="8"/>
  <c r="B23" i="8"/>
  <c r="D24" i="8"/>
  <c r="D25" i="8"/>
  <c r="D23" i="8"/>
  <c r="G23" i="8"/>
  <c r="G24" i="8"/>
  <c r="G25" i="8"/>
  <c r="H24" i="8"/>
  <c r="H25" i="8"/>
  <c r="H23" i="8"/>
  <c r="I25" i="8"/>
  <c r="I24" i="8"/>
  <c r="I23" i="8"/>
  <c r="F25" i="8"/>
  <c r="F23" i="8"/>
  <c r="F24" i="8"/>
  <c r="E25" i="8"/>
  <c r="E24" i="8"/>
  <c r="E23" i="8"/>
  <c r="O82" i="8"/>
  <c r="K68" i="8"/>
  <c r="M70" i="8"/>
  <c r="I63" i="1"/>
  <c r="M65" i="1"/>
  <c r="I62" i="1"/>
  <c r="J61" i="1"/>
  <c r="J65" i="1"/>
  <c r="H62" i="1"/>
  <c r="M63" i="1"/>
  <c r="L64" i="1"/>
  <c r="K65" i="1"/>
  <c r="H65" i="1"/>
  <c r="J63" i="1"/>
  <c r="G62" i="1"/>
  <c r="H64" i="1"/>
  <c r="M62" i="1"/>
  <c r="L62" i="1"/>
  <c r="M64" i="1"/>
  <c r="L63" i="1"/>
  <c r="K61" i="1"/>
  <c r="L8" i="8"/>
  <c r="L56" i="8"/>
  <c r="L20" i="8"/>
  <c r="L44" i="8"/>
  <c r="L32" i="8"/>
  <c r="P9" i="8"/>
  <c r="P57" i="8"/>
  <c r="P21" i="8"/>
  <c r="P45" i="8"/>
  <c r="P33" i="8"/>
  <c r="M10" i="8"/>
  <c r="M58" i="8"/>
  <c r="M22" i="8"/>
  <c r="M46" i="8"/>
  <c r="M34" i="8"/>
  <c r="N6" i="8"/>
  <c r="N54" i="8"/>
  <c r="N79" i="8"/>
  <c r="N30" i="8"/>
  <c r="N18" i="8"/>
  <c r="N42" i="8"/>
  <c r="Q7" i="8"/>
  <c r="Q55" i="8"/>
  <c r="Q31" i="8"/>
  <c r="Q19" i="8"/>
  <c r="Q43" i="8"/>
  <c r="Q8" i="8"/>
  <c r="Q56" i="8"/>
  <c r="Q44" i="8"/>
  <c r="Q32" i="8"/>
  <c r="Q20" i="8"/>
  <c r="P7" i="8"/>
  <c r="P55" i="8"/>
  <c r="P43" i="8"/>
  <c r="P31" i="8"/>
  <c r="P19" i="8"/>
  <c r="P80" i="8"/>
  <c r="P8" i="8"/>
  <c r="P56" i="8"/>
  <c r="P44" i="8"/>
  <c r="P32" i="8"/>
  <c r="P20" i="8"/>
  <c r="O8" i="8"/>
  <c r="O56" i="8"/>
  <c r="O44" i="8"/>
  <c r="O32" i="8"/>
  <c r="O20" i="8"/>
  <c r="O7" i="8"/>
  <c r="O55" i="8"/>
  <c r="O43" i="8"/>
  <c r="O31" i="8"/>
  <c r="O19" i="8"/>
  <c r="M5" i="8"/>
  <c r="M53" i="8"/>
  <c r="M17" i="8"/>
  <c r="D13" i="8"/>
  <c r="M41" i="8"/>
  <c r="M29" i="8"/>
  <c r="D11" i="8"/>
  <c r="D12" i="8"/>
  <c r="Q5" i="8"/>
  <c r="Q53" i="8"/>
  <c r="Q41" i="8"/>
  <c r="Q29" i="8"/>
  <c r="H12" i="8"/>
  <c r="H11" i="8"/>
  <c r="H13" i="8"/>
  <c r="Q17" i="8"/>
  <c r="K9" i="8"/>
  <c r="K57" i="8"/>
  <c r="K45" i="8"/>
  <c r="K21" i="8"/>
  <c r="K33" i="8"/>
  <c r="P70" i="8"/>
  <c r="N8" i="8"/>
  <c r="N56" i="8"/>
  <c r="N44" i="8"/>
  <c r="N32" i="8"/>
  <c r="N20" i="8"/>
  <c r="Q82" i="8"/>
  <c r="L7" i="8"/>
  <c r="L55" i="8"/>
  <c r="L19" i="8"/>
  <c r="L43" i="8"/>
  <c r="L31" i="8"/>
  <c r="L9" i="8"/>
  <c r="L57" i="8"/>
  <c r="L21" i="8"/>
  <c r="L82" i="8"/>
  <c r="L45" i="8"/>
  <c r="L33" i="8"/>
  <c r="P5" i="8"/>
  <c r="P53" i="8"/>
  <c r="P41" i="8"/>
  <c r="P29" i="8"/>
  <c r="P17" i="8"/>
  <c r="G13" i="8"/>
  <c r="G11" i="8"/>
  <c r="G12" i="8"/>
  <c r="N10" i="8"/>
  <c r="N58" i="8"/>
  <c r="N46" i="8"/>
  <c r="N34" i="8"/>
  <c r="N22" i="8"/>
  <c r="P78" i="8"/>
  <c r="N83" i="8"/>
  <c r="M9" i="8"/>
  <c r="M57" i="8"/>
  <c r="M21" i="8"/>
  <c r="M45" i="8"/>
  <c r="M33" i="8"/>
  <c r="K7" i="8"/>
  <c r="K55" i="8"/>
  <c r="K31" i="8"/>
  <c r="K43" i="8"/>
  <c r="K19" i="8"/>
  <c r="R6" i="8"/>
  <c r="R54" i="8"/>
  <c r="R42" i="8"/>
  <c r="R18" i="8"/>
  <c r="R30" i="8"/>
  <c r="N81" i="8"/>
  <c r="Q6" i="8"/>
  <c r="Q54" i="8"/>
  <c r="Q30" i="8"/>
  <c r="Q18" i="8"/>
  <c r="Q42" i="8"/>
  <c r="N5" i="8"/>
  <c r="N53" i="8"/>
  <c r="E11" i="8"/>
  <c r="N41" i="8"/>
  <c r="N29" i="8"/>
  <c r="E12" i="8"/>
  <c r="E13" i="8"/>
  <c r="N17" i="8"/>
  <c r="O6" i="8"/>
  <c r="O54" i="8"/>
  <c r="O30" i="8"/>
  <c r="O18" i="8"/>
  <c r="O42" i="8"/>
  <c r="R67" i="8"/>
  <c r="P6" i="8"/>
  <c r="P54" i="8"/>
  <c r="P42" i="8"/>
  <c r="P30" i="8"/>
  <c r="P18" i="8"/>
  <c r="N9" i="8"/>
  <c r="N57" i="8"/>
  <c r="N45" i="8"/>
  <c r="N33" i="8"/>
  <c r="N21" i="8"/>
  <c r="L69" i="8"/>
  <c r="M6" i="8"/>
  <c r="M54" i="8"/>
  <c r="M30" i="8"/>
  <c r="M18" i="8"/>
  <c r="M42" i="8"/>
  <c r="O5" i="8"/>
  <c r="O53" i="8"/>
  <c r="O29" i="8"/>
  <c r="F12" i="8"/>
  <c r="F11" i="8"/>
  <c r="F13" i="8"/>
  <c r="O17" i="8"/>
  <c r="O41" i="8"/>
  <c r="K64" i="1"/>
  <c r="K81" i="8"/>
  <c r="K63" i="1"/>
  <c r="I64" i="1"/>
  <c r="L80" i="8"/>
  <c r="K82" i="8"/>
  <c r="L5" i="8"/>
  <c r="L53" i="8"/>
  <c r="L29" i="8"/>
  <c r="C12" i="8"/>
  <c r="L17" i="8"/>
  <c r="C13" i="8"/>
  <c r="C11" i="8"/>
  <c r="L41" i="8"/>
  <c r="O9" i="8"/>
  <c r="O57" i="8"/>
  <c r="O21" i="8"/>
  <c r="O45" i="8"/>
  <c r="O33" i="8"/>
  <c r="M8" i="8"/>
  <c r="M56" i="8"/>
  <c r="M20" i="8"/>
  <c r="M44" i="8"/>
  <c r="M32" i="8"/>
  <c r="M66" i="8"/>
  <c r="M78" i="8"/>
  <c r="P66" i="8"/>
  <c r="P10" i="8"/>
  <c r="P58" i="8"/>
  <c r="P22" i="8"/>
  <c r="P46" i="8"/>
  <c r="P34" i="8"/>
  <c r="R5" i="8"/>
  <c r="R53" i="8"/>
  <c r="R41" i="8"/>
  <c r="R17" i="8"/>
  <c r="R29" i="8"/>
  <c r="I11" i="8"/>
  <c r="I13" i="8"/>
  <c r="I12" i="8"/>
  <c r="K6" i="8"/>
  <c r="K54" i="8"/>
  <c r="K30" i="8"/>
  <c r="K18" i="8"/>
  <c r="K42" i="8"/>
  <c r="L81" i="8"/>
  <c r="R8" i="8"/>
  <c r="R56" i="8"/>
  <c r="R44" i="8"/>
  <c r="R20" i="8"/>
  <c r="R32" i="8"/>
  <c r="P71" i="8"/>
  <c r="N7" i="8"/>
  <c r="N55" i="8"/>
  <c r="N31" i="8"/>
  <c r="N19" i="8"/>
  <c r="N43" i="8"/>
  <c r="M7" i="8"/>
  <c r="M55" i="8"/>
  <c r="M43" i="8"/>
  <c r="M31" i="8"/>
  <c r="M19" i="8"/>
  <c r="P82" i="8"/>
  <c r="K8" i="8"/>
  <c r="K56" i="8"/>
  <c r="K32" i="8"/>
  <c r="K20" i="8"/>
  <c r="K44" i="8"/>
  <c r="K10" i="8"/>
  <c r="K58" i="8"/>
  <c r="K46" i="8"/>
  <c r="K22" i="8"/>
  <c r="K34" i="8"/>
  <c r="K71" i="8"/>
  <c r="L10" i="8"/>
  <c r="L58" i="8"/>
  <c r="L22" i="8"/>
  <c r="L46" i="8"/>
  <c r="L34" i="8"/>
  <c r="R9" i="8"/>
  <c r="R57" i="8"/>
  <c r="R45" i="8"/>
  <c r="R21" i="8"/>
  <c r="R33" i="8"/>
  <c r="Q9" i="8"/>
  <c r="Q57" i="8"/>
  <c r="Q21" i="8"/>
  <c r="Q45" i="8"/>
  <c r="Q33" i="8"/>
  <c r="O10" i="8"/>
  <c r="O58" i="8"/>
  <c r="O22" i="8"/>
  <c r="O46" i="8"/>
  <c r="O34" i="8"/>
  <c r="R7" i="8"/>
  <c r="R55" i="8"/>
  <c r="R43" i="8"/>
  <c r="R19" i="8"/>
  <c r="R31" i="8"/>
  <c r="R81" i="8"/>
  <c r="M71" i="8"/>
  <c r="K79" i="8"/>
  <c r="L83" i="8"/>
  <c r="R70" i="8"/>
  <c r="Q10" i="8"/>
  <c r="Q58" i="8"/>
  <c r="Q22" i="8"/>
  <c r="Q46" i="8"/>
  <c r="Q34" i="8"/>
  <c r="K5" i="8"/>
  <c r="K53" i="8"/>
  <c r="B12" i="8"/>
  <c r="B11" i="8"/>
  <c r="K41" i="8"/>
  <c r="K29" i="8"/>
  <c r="K17" i="8"/>
  <c r="B13" i="8"/>
  <c r="N67" i="8"/>
  <c r="L65" i="1"/>
  <c r="L6" i="8"/>
  <c r="L54" i="8"/>
  <c r="L42" i="8"/>
  <c r="L30" i="8"/>
  <c r="L18" i="8"/>
  <c r="K78" i="8"/>
  <c r="B84" i="8"/>
  <c r="B85" i="8"/>
  <c r="B86" i="8"/>
  <c r="R78" i="8"/>
  <c r="I84" i="8"/>
  <c r="I86" i="8"/>
  <c r="I85" i="8"/>
  <c r="G64" i="6"/>
  <c r="N61" i="6"/>
  <c r="N66" i="6"/>
  <c r="I63" i="6"/>
  <c r="K64" i="6"/>
  <c r="J66" i="6"/>
  <c r="K62" i="6"/>
  <c r="L66" i="6"/>
  <c r="N65" i="6"/>
  <c r="H65" i="6"/>
  <c r="I65" i="6"/>
  <c r="I64" i="6"/>
  <c r="L61" i="6"/>
  <c r="I62" i="6"/>
  <c r="L65" i="6"/>
  <c r="M62" i="6"/>
  <c r="J62" i="6"/>
  <c r="I61" i="6"/>
  <c r="G61" i="6"/>
  <c r="K61" i="6"/>
  <c r="K63" i="6"/>
  <c r="N62" i="6"/>
  <c r="J61" i="6"/>
  <c r="L62" i="6"/>
  <c r="H62" i="6"/>
  <c r="K65" i="6"/>
  <c r="M66" i="6"/>
  <c r="J64" i="6"/>
  <c r="M65" i="6"/>
  <c r="J65" i="6"/>
  <c r="G62" i="6"/>
  <c r="L63" i="6"/>
  <c r="N63" i="6"/>
  <c r="L64" i="6"/>
  <c r="G65" i="6"/>
  <c r="I66" i="6"/>
  <c r="K66" i="6"/>
  <c r="M64" i="6"/>
  <c r="N64" i="6"/>
  <c r="H63" i="6"/>
  <c r="H64" i="6"/>
  <c r="J63" i="6"/>
  <c r="M61" i="6"/>
  <c r="M63" i="6"/>
  <c r="I65" i="5"/>
  <c r="K61" i="5"/>
  <c r="I66" i="5"/>
  <c r="K65" i="5"/>
  <c r="M65" i="5"/>
  <c r="L64" i="5"/>
  <c r="G63" i="5"/>
  <c r="L61" i="5"/>
  <c r="N65" i="5"/>
  <c r="M66" i="5"/>
  <c r="L62" i="5"/>
  <c r="I64" i="5"/>
  <c r="K63" i="5"/>
  <c r="K64" i="5"/>
  <c r="L63" i="5"/>
  <c r="K66" i="5"/>
  <c r="L66" i="5"/>
  <c r="N63" i="5"/>
  <c r="N66" i="5"/>
  <c r="N61" i="5"/>
  <c r="G61" i="5"/>
  <c r="L65" i="5"/>
  <c r="G65" i="5"/>
  <c r="J65" i="5"/>
  <c r="H64" i="5"/>
  <c r="H62" i="5"/>
  <c r="J61" i="5"/>
  <c r="H66" i="5"/>
  <c r="G66" i="5"/>
  <c r="H65" i="5"/>
  <c r="J62" i="5"/>
  <c r="J64" i="5"/>
  <c r="H61" i="5"/>
  <c r="J66" i="5"/>
  <c r="H63" i="5"/>
  <c r="J63" i="5"/>
  <c r="N62" i="5"/>
  <c r="M61" i="5"/>
  <c r="M63" i="5"/>
  <c r="M62" i="5"/>
  <c r="N64" i="5"/>
  <c r="K62" i="5"/>
  <c r="G62" i="5"/>
  <c r="G64" i="5"/>
  <c r="M64" i="5"/>
  <c r="N65" i="4"/>
  <c r="N62" i="4"/>
  <c r="K63" i="4"/>
  <c r="G61" i="4"/>
  <c r="M62" i="4"/>
  <c r="L66" i="4"/>
  <c r="I62" i="4"/>
  <c r="L64" i="4"/>
  <c r="K64" i="4"/>
  <c r="G63" i="4"/>
  <c r="J63" i="4"/>
  <c r="J65" i="4"/>
  <c r="H62" i="4"/>
  <c r="H64" i="4"/>
  <c r="G66" i="4"/>
  <c r="H63" i="4"/>
  <c r="J66" i="4"/>
  <c r="H61" i="4"/>
  <c r="H66" i="4"/>
  <c r="J62" i="4"/>
  <c r="H65" i="4"/>
  <c r="J64" i="4"/>
  <c r="J61" i="4"/>
  <c r="G65" i="4"/>
  <c r="N66" i="4"/>
  <c r="N63" i="4"/>
  <c r="M65" i="4"/>
  <c r="G62" i="4"/>
  <c r="L62" i="4"/>
  <c r="I61" i="4"/>
  <c r="I66" i="4"/>
  <c r="K66" i="4"/>
  <c r="N64" i="4"/>
  <c r="K61" i="4"/>
  <c r="K65" i="4"/>
  <c r="L63" i="4"/>
  <c r="M64" i="4"/>
  <c r="G61" i="3"/>
  <c r="H63" i="3"/>
  <c r="G66" i="3"/>
  <c r="H62" i="3"/>
  <c r="H64" i="3"/>
  <c r="H61" i="3"/>
  <c r="H65" i="3"/>
  <c r="H66" i="3"/>
  <c r="J66" i="2"/>
  <c r="K61" i="2"/>
  <c r="I66" i="2"/>
  <c r="I64" i="2"/>
  <c r="I65" i="2"/>
  <c r="J64" i="2"/>
  <c r="I61" i="2"/>
  <c r="L64" i="2"/>
  <c r="J63" i="2"/>
  <c r="N62" i="2"/>
  <c r="N65" i="2"/>
  <c r="L61" i="2"/>
  <c r="N61" i="2"/>
  <c r="J61" i="2"/>
  <c r="N66" i="2"/>
  <c r="G61" i="2"/>
  <c r="G63" i="2"/>
  <c r="K64" i="2"/>
  <c r="N63" i="2"/>
  <c r="G64" i="2"/>
  <c r="L62" i="2"/>
  <c r="K63" i="2"/>
  <c r="H63" i="2"/>
  <c r="H62" i="2"/>
  <c r="H64" i="2"/>
  <c r="H66" i="2"/>
  <c r="M66" i="2"/>
  <c r="G66" i="2"/>
  <c r="M62" i="2"/>
  <c r="M64" i="2"/>
  <c r="H65" i="2"/>
  <c r="M61" i="2"/>
  <c r="M63" i="2"/>
  <c r="M65" i="2"/>
  <c r="H61" i="2"/>
  <c r="G62" i="2"/>
  <c r="N64" i="2"/>
  <c r="L65" i="2"/>
  <c r="G65" i="2"/>
  <c r="I63" i="2"/>
  <c r="K66" i="2"/>
  <c r="J65" i="2"/>
  <c r="I62" i="2"/>
  <c r="J62" i="2"/>
  <c r="K62" i="2"/>
  <c r="L66" i="2"/>
  <c r="L63" i="2"/>
  <c r="Q74" i="8" l="1"/>
  <c r="M71" i="4"/>
  <c r="N73" i="8"/>
  <c r="Q73" i="8"/>
  <c r="Q72" i="8"/>
  <c r="K74" i="8"/>
  <c r="L70" i="3"/>
  <c r="N69" i="2"/>
  <c r="L72" i="8"/>
  <c r="O73" i="8"/>
  <c r="O74" i="8"/>
  <c r="I69" i="5"/>
  <c r="N69" i="4"/>
  <c r="M69" i="2"/>
  <c r="J71" i="2"/>
  <c r="M70" i="3"/>
  <c r="K69" i="3"/>
  <c r="J71" i="3"/>
  <c r="I71" i="5"/>
  <c r="L71" i="5"/>
  <c r="I70" i="5"/>
  <c r="L71" i="3"/>
  <c r="M69" i="3"/>
  <c r="K71" i="3"/>
  <c r="I69" i="3"/>
  <c r="J70" i="3"/>
  <c r="K70" i="3"/>
  <c r="R73" i="8"/>
  <c r="G70" i="3"/>
  <c r="N71" i="3"/>
  <c r="L69" i="3"/>
  <c r="N69" i="3"/>
  <c r="J69" i="3"/>
  <c r="M71" i="3"/>
  <c r="I71" i="3"/>
  <c r="N70" i="3"/>
  <c r="L70" i="5"/>
  <c r="G70" i="5"/>
  <c r="L74" i="8"/>
  <c r="M74" i="8"/>
  <c r="K69" i="7"/>
  <c r="I70" i="7"/>
  <c r="M69" i="1"/>
  <c r="N69" i="7"/>
  <c r="H71" i="7"/>
  <c r="G70" i="7"/>
  <c r="N70" i="7"/>
  <c r="N71" i="7"/>
  <c r="L71" i="7"/>
  <c r="H69" i="7"/>
  <c r="H70" i="7"/>
  <c r="G69" i="7"/>
  <c r="O72" i="8"/>
  <c r="K70" i="1"/>
  <c r="N69" i="1"/>
  <c r="P72" i="8"/>
  <c r="J71" i="7"/>
  <c r="I69" i="7"/>
  <c r="K71" i="7"/>
  <c r="M71" i="7"/>
  <c r="Q84" i="8"/>
  <c r="N85" i="8"/>
  <c r="N71" i="1"/>
  <c r="L69" i="1"/>
  <c r="M73" i="8"/>
  <c r="P73" i="8"/>
  <c r="P74" i="8"/>
  <c r="N70" i="1"/>
  <c r="O85" i="8"/>
  <c r="G71" i="7"/>
  <c r="K70" i="7"/>
  <c r="M69" i="7"/>
  <c r="M70" i="7"/>
  <c r="J69" i="7"/>
  <c r="L69" i="7"/>
  <c r="J70" i="7"/>
  <c r="Q86" i="8"/>
  <c r="L70" i="7"/>
  <c r="I71" i="7"/>
  <c r="O84" i="8"/>
  <c r="M84" i="8"/>
  <c r="Q85" i="8"/>
  <c r="M72" i="8"/>
  <c r="M71" i="1"/>
  <c r="K73" i="8"/>
  <c r="N72" i="8"/>
  <c r="L86" i="8"/>
  <c r="P85" i="8"/>
  <c r="M86" i="8"/>
  <c r="I69" i="1"/>
  <c r="N74" i="8"/>
  <c r="K69" i="1"/>
  <c r="L70" i="1"/>
  <c r="K71" i="1"/>
  <c r="I70" i="1"/>
  <c r="M85" i="8"/>
  <c r="P86" i="8"/>
  <c r="P84" i="8"/>
  <c r="L85" i="8"/>
  <c r="O86" i="8"/>
  <c r="N84" i="8"/>
  <c r="I70" i="3"/>
  <c r="L84" i="8"/>
  <c r="L73" i="8"/>
  <c r="T75" i="8"/>
  <c r="Y67" i="8" s="1"/>
  <c r="M70" i="1"/>
  <c r="L71" i="1"/>
  <c r="R74" i="8"/>
  <c r="R72" i="8"/>
  <c r="N86" i="8"/>
  <c r="K72" i="8"/>
  <c r="I71" i="1"/>
  <c r="J70" i="1"/>
  <c r="J69" i="1"/>
  <c r="J71" i="1"/>
  <c r="G71" i="1"/>
  <c r="G69" i="1"/>
  <c r="G70" i="1"/>
  <c r="K13" i="8"/>
  <c r="K11" i="8"/>
  <c r="K12" i="8"/>
  <c r="T14" i="8"/>
  <c r="V5" i="8" s="1"/>
  <c r="P35" i="8"/>
  <c r="P37" i="8"/>
  <c r="P36" i="8"/>
  <c r="L37" i="8"/>
  <c r="L36" i="8"/>
  <c r="L35" i="8"/>
  <c r="N13" i="8"/>
  <c r="N11" i="8"/>
  <c r="N12" i="8"/>
  <c r="R36" i="8"/>
  <c r="R35" i="8"/>
  <c r="R37" i="8"/>
  <c r="L61" i="8"/>
  <c r="L60" i="8"/>
  <c r="L59" i="8"/>
  <c r="O36" i="8"/>
  <c r="O35" i="8"/>
  <c r="O37" i="8"/>
  <c r="N23" i="8"/>
  <c r="N24" i="8"/>
  <c r="N25" i="8"/>
  <c r="P49" i="8"/>
  <c r="P47" i="8"/>
  <c r="P48" i="8"/>
  <c r="M37" i="8"/>
  <c r="M36" i="8"/>
  <c r="M35" i="8"/>
  <c r="K24" i="8"/>
  <c r="K25" i="8"/>
  <c r="K23" i="8"/>
  <c r="T26" i="8"/>
  <c r="AA20" i="8" s="1"/>
  <c r="R25" i="8"/>
  <c r="R23" i="8"/>
  <c r="R24" i="8"/>
  <c r="L13" i="8"/>
  <c r="L11" i="8"/>
  <c r="L12" i="8"/>
  <c r="O61" i="8"/>
  <c r="O60" i="8"/>
  <c r="O59" i="8"/>
  <c r="P59" i="8"/>
  <c r="P61" i="8"/>
  <c r="P60" i="8"/>
  <c r="M49" i="8"/>
  <c r="M47" i="8"/>
  <c r="M48" i="8"/>
  <c r="K35" i="8"/>
  <c r="T38" i="8"/>
  <c r="Y31" i="8" s="1"/>
  <c r="K36" i="8"/>
  <c r="K37" i="8"/>
  <c r="R47" i="8"/>
  <c r="R49" i="8"/>
  <c r="R48" i="8"/>
  <c r="L47" i="8"/>
  <c r="L49" i="8"/>
  <c r="L48" i="8"/>
  <c r="O12" i="8"/>
  <c r="O13" i="8"/>
  <c r="O11" i="8"/>
  <c r="P13" i="8"/>
  <c r="P11" i="8"/>
  <c r="P12" i="8"/>
  <c r="Q36" i="8"/>
  <c r="Q37" i="8"/>
  <c r="Q35" i="8"/>
  <c r="T50" i="8"/>
  <c r="X45" i="8" s="1"/>
  <c r="K48" i="8"/>
  <c r="K47" i="8"/>
  <c r="K49" i="8"/>
  <c r="R59" i="8"/>
  <c r="R61" i="8"/>
  <c r="R60" i="8"/>
  <c r="O47" i="8"/>
  <c r="O48" i="8"/>
  <c r="O49" i="8"/>
  <c r="H70" i="1"/>
  <c r="H71" i="1"/>
  <c r="H69" i="1"/>
  <c r="N36" i="8"/>
  <c r="N37" i="8"/>
  <c r="N35" i="8"/>
  <c r="Q49" i="8"/>
  <c r="Q48" i="8"/>
  <c r="Q47" i="8"/>
  <c r="M23" i="8"/>
  <c r="M25" i="8"/>
  <c r="M24" i="8"/>
  <c r="R13" i="8"/>
  <c r="R11" i="8"/>
  <c r="R12" i="8"/>
  <c r="O24" i="8"/>
  <c r="O25" i="8"/>
  <c r="O23" i="8"/>
  <c r="N48" i="8"/>
  <c r="N47" i="8"/>
  <c r="N49" i="8"/>
  <c r="Q59" i="8"/>
  <c r="Q61" i="8"/>
  <c r="Q60" i="8"/>
  <c r="M59" i="8"/>
  <c r="M60" i="8"/>
  <c r="M61" i="8"/>
  <c r="L25" i="8"/>
  <c r="L23" i="8"/>
  <c r="L24" i="8"/>
  <c r="Q13" i="8"/>
  <c r="Q12" i="8"/>
  <c r="Q11" i="8"/>
  <c r="M13" i="8"/>
  <c r="M11" i="8"/>
  <c r="M12" i="8"/>
  <c r="T62" i="8"/>
  <c r="AC58" i="8" s="1"/>
  <c r="K59" i="8"/>
  <c r="K61" i="8"/>
  <c r="K60" i="8"/>
  <c r="N59" i="8"/>
  <c r="N61" i="8"/>
  <c r="N60" i="8"/>
  <c r="P23" i="8"/>
  <c r="P24" i="8"/>
  <c r="P25" i="8"/>
  <c r="Q24" i="8"/>
  <c r="Q23" i="8"/>
  <c r="Q25" i="8"/>
  <c r="T84" i="8"/>
  <c r="Z79" i="8" s="1"/>
  <c r="K85" i="8"/>
  <c r="K86" i="8"/>
  <c r="K84" i="8"/>
  <c r="R85" i="8"/>
  <c r="R86" i="8"/>
  <c r="R84" i="8"/>
  <c r="H70" i="6"/>
  <c r="H71" i="6"/>
  <c r="L71" i="6"/>
  <c r="L70" i="6"/>
  <c r="L69" i="6"/>
  <c r="N71" i="6"/>
  <c r="N70" i="6"/>
  <c r="N69" i="6"/>
  <c r="K71" i="6"/>
  <c r="K70" i="6"/>
  <c r="K69" i="6"/>
  <c r="M71" i="6"/>
  <c r="M70" i="6"/>
  <c r="M69" i="6"/>
  <c r="G69" i="6"/>
  <c r="G70" i="6"/>
  <c r="G71" i="6"/>
  <c r="I71" i="6"/>
  <c r="I70" i="6"/>
  <c r="I69" i="6"/>
  <c r="J71" i="6"/>
  <c r="J70" i="6"/>
  <c r="J69" i="6"/>
  <c r="H69" i="6"/>
  <c r="G71" i="5"/>
  <c r="L69" i="5"/>
  <c r="K71" i="5"/>
  <c r="N69" i="5"/>
  <c r="N71" i="5"/>
  <c r="J71" i="5"/>
  <c r="J70" i="5"/>
  <c r="J69" i="5"/>
  <c r="N70" i="5"/>
  <c r="H71" i="5"/>
  <c r="H70" i="5"/>
  <c r="H69" i="5"/>
  <c r="K69" i="5"/>
  <c r="K70" i="5"/>
  <c r="M71" i="5"/>
  <c r="M70" i="5"/>
  <c r="M69" i="5"/>
  <c r="G69" i="5"/>
  <c r="G71" i="4"/>
  <c r="L71" i="4"/>
  <c r="N71" i="4"/>
  <c r="H71" i="4"/>
  <c r="H70" i="4"/>
  <c r="H69" i="4"/>
  <c r="L69" i="4"/>
  <c r="L70" i="4"/>
  <c r="N70" i="4"/>
  <c r="J71" i="4"/>
  <c r="J70" i="4"/>
  <c r="J69" i="4"/>
  <c r="G69" i="4"/>
  <c r="K71" i="4"/>
  <c r="K70" i="4"/>
  <c r="K69" i="4"/>
  <c r="M69" i="4"/>
  <c r="M70" i="4"/>
  <c r="I70" i="4"/>
  <c r="I69" i="4"/>
  <c r="I71" i="4"/>
  <c r="G70" i="4"/>
  <c r="G71" i="3"/>
  <c r="G69" i="3"/>
  <c r="H71" i="3"/>
  <c r="H70" i="3"/>
  <c r="H69" i="3"/>
  <c r="L71" i="2"/>
  <c r="I71" i="2"/>
  <c r="K69" i="2"/>
  <c r="L70" i="2"/>
  <c r="N70" i="2"/>
  <c r="K71" i="2"/>
  <c r="G70" i="2"/>
  <c r="N71" i="2"/>
  <c r="L69" i="2"/>
  <c r="I70" i="2"/>
  <c r="I69" i="2"/>
  <c r="M71" i="2"/>
  <c r="M70" i="2"/>
  <c r="J69" i="2"/>
  <c r="G69" i="2"/>
  <c r="G71" i="2"/>
  <c r="J70" i="2"/>
  <c r="H71" i="2"/>
  <c r="H70" i="2"/>
  <c r="H69" i="2"/>
  <c r="K70" i="2"/>
  <c r="AB71" i="8" l="1"/>
  <c r="V69" i="8"/>
  <c r="AB70" i="8"/>
  <c r="Y66" i="8"/>
  <c r="X70" i="8"/>
  <c r="V70" i="8"/>
  <c r="AC67" i="8"/>
  <c r="AA70" i="8"/>
  <c r="W66" i="8"/>
  <c r="Z69" i="8"/>
  <c r="W67" i="8"/>
  <c r="AA66" i="8"/>
  <c r="V66" i="8"/>
  <c r="Y68" i="8"/>
  <c r="AC70" i="8"/>
  <c r="AC71" i="8"/>
  <c r="Y69" i="8"/>
  <c r="V67" i="8"/>
  <c r="AA71" i="8"/>
  <c r="W68" i="8"/>
  <c r="AB10" i="8"/>
  <c r="Z9" i="8"/>
  <c r="W7" i="8"/>
  <c r="Y10" i="8"/>
  <c r="W10" i="8"/>
  <c r="W9" i="8"/>
  <c r="V9" i="8"/>
  <c r="Y6" i="8"/>
  <c r="AC7" i="8"/>
  <c r="X5" i="8"/>
  <c r="AB9" i="8"/>
  <c r="W5" i="8"/>
  <c r="V8" i="8"/>
  <c r="AC9" i="8"/>
  <c r="Z10" i="8"/>
  <c r="X10" i="8"/>
  <c r="Z8" i="8"/>
  <c r="AA69" i="8"/>
  <c r="W69" i="8"/>
  <c r="AB69" i="8"/>
  <c r="V68" i="8"/>
  <c r="Z68" i="8"/>
  <c r="V41" i="8"/>
  <c r="X69" i="8"/>
  <c r="AC66" i="8"/>
  <c r="W71" i="8"/>
  <c r="AA68" i="8"/>
  <c r="Y43" i="8"/>
  <c r="X68" i="8"/>
  <c r="Y70" i="8"/>
  <c r="AA67" i="8"/>
  <c r="X67" i="8"/>
  <c r="Z70" i="8"/>
  <c r="AB68" i="8"/>
  <c r="AC68" i="8"/>
  <c r="Z66" i="8"/>
  <c r="AC69" i="8"/>
  <c r="X71" i="8"/>
  <c r="Y71" i="8"/>
  <c r="Z71" i="8"/>
  <c r="V6" i="8"/>
  <c r="Y7" i="8"/>
  <c r="V10" i="8"/>
  <c r="AC6" i="8"/>
  <c r="X6" i="8"/>
  <c r="V7" i="8"/>
  <c r="AA9" i="8"/>
  <c r="AA8" i="8"/>
  <c r="AA5" i="8"/>
  <c r="Z7" i="8"/>
  <c r="X8" i="8"/>
  <c r="Y9" i="8"/>
  <c r="X7" i="8"/>
  <c r="AC5" i="8"/>
  <c r="AB7" i="8"/>
  <c r="X9" i="8"/>
  <c r="AA10" i="8"/>
  <c r="V71" i="8"/>
  <c r="AB66" i="8"/>
  <c r="W70" i="8"/>
  <c r="AB67" i="8"/>
  <c r="X66" i="8"/>
  <c r="Z67" i="8"/>
  <c r="AA6" i="8"/>
  <c r="Y5" i="8"/>
  <c r="AC56" i="8"/>
  <c r="AB5" i="8"/>
  <c r="W6" i="8"/>
  <c r="AB6" i="8"/>
  <c r="Z5" i="8"/>
  <c r="AA7" i="8"/>
  <c r="W8" i="8"/>
  <c r="AB55" i="8"/>
  <c r="W55" i="8"/>
  <c r="Z6" i="8"/>
  <c r="W56" i="8"/>
  <c r="AB57" i="8"/>
  <c r="Y8" i="8"/>
  <c r="V57" i="8"/>
  <c r="W54" i="8"/>
  <c r="Y58" i="8"/>
  <c r="Y53" i="8"/>
  <c r="V53" i="8"/>
  <c r="Z22" i="8"/>
  <c r="Y56" i="8"/>
  <c r="AB53" i="8"/>
  <c r="Z43" i="8"/>
  <c r="AB56" i="8"/>
  <c r="AB54" i="8"/>
  <c r="AB58" i="8"/>
  <c r="AC8" i="8"/>
  <c r="X53" i="8"/>
  <c r="AC53" i="8"/>
  <c r="AA54" i="8"/>
  <c r="AC42" i="8"/>
  <c r="AC54" i="8"/>
  <c r="Y55" i="8"/>
  <c r="X54" i="8"/>
  <c r="AA55" i="8"/>
  <c r="AA30" i="8"/>
  <c r="AB80" i="8"/>
  <c r="AC55" i="8"/>
  <c r="X55" i="8"/>
  <c r="V54" i="8"/>
  <c r="AB44" i="8"/>
  <c r="X46" i="8"/>
  <c r="V42" i="8"/>
  <c r="AB42" i="8"/>
  <c r="W44" i="8"/>
  <c r="Z41" i="8"/>
  <c r="AC43" i="8"/>
  <c r="X43" i="8"/>
  <c r="W45" i="8"/>
  <c r="AB43" i="8"/>
  <c r="AA46" i="8"/>
  <c r="Y41" i="8"/>
  <c r="AB46" i="8"/>
  <c r="W43" i="8"/>
  <c r="Z45" i="8"/>
  <c r="W42" i="8"/>
  <c r="AC45" i="8"/>
  <c r="AC46" i="8"/>
  <c r="AB41" i="8"/>
  <c r="AA42" i="8"/>
  <c r="V43" i="8"/>
  <c r="AC41" i="8"/>
  <c r="V44" i="8"/>
  <c r="W41" i="8"/>
  <c r="Z46" i="8"/>
  <c r="Z42" i="8"/>
  <c r="X42" i="8"/>
  <c r="Y42" i="8"/>
  <c r="X41" i="8"/>
  <c r="AA41" i="8"/>
  <c r="AA44" i="8"/>
  <c r="AA43" i="8"/>
  <c r="Y46" i="8"/>
  <c r="AA45" i="8"/>
  <c r="Y44" i="8"/>
  <c r="Y45" i="8"/>
  <c r="V45" i="8"/>
  <c r="V46" i="8"/>
  <c r="Z44" i="8"/>
  <c r="X44" i="8"/>
  <c r="AC44" i="8"/>
  <c r="Z53" i="8"/>
  <c r="W53" i="8"/>
  <c r="W46" i="8"/>
  <c r="AB8" i="8"/>
  <c r="AC10" i="8"/>
  <c r="W29" i="8"/>
  <c r="Y57" i="8"/>
  <c r="V58" i="8"/>
  <c r="Z19" i="8"/>
  <c r="Y20" i="8"/>
  <c r="AA18" i="8"/>
  <c r="AB17" i="8"/>
  <c r="X19" i="8"/>
  <c r="V17" i="8"/>
  <c r="V21" i="8"/>
  <c r="AC17" i="8"/>
  <c r="X22" i="8"/>
  <c r="Y22" i="8"/>
  <c r="Z18" i="8"/>
  <c r="W18" i="8"/>
  <c r="V19" i="8"/>
  <c r="AC18" i="8"/>
  <c r="AB21" i="8"/>
  <c r="AC19" i="8"/>
  <c r="Y18" i="8"/>
  <c r="W22" i="8"/>
  <c r="X18" i="8"/>
  <c r="W17" i="8"/>
  <c r="Y21" i="8"/>
  <c r="Z21" i="8"/>
  <c r="AB18" i="8"/>
  <c r="W19" i="8"/>
  <c r="Z20" i="8"/>
  <c r="AA21" i="8"/>
  <c r="V20" i="8"/>
  <c r="Z17" i="8"/>
  <c r="W21" i="8"/>
  <c r="AA17" i="8"/>
  <c r="V18" i="8"/>
  <c r="Y19" i="8"/>
  <c r="AC20" i="8"/>
  <c r="Y17" i="8"/>
  <c r="X17" i="8"/>
  <c r="AC22" i="8"/>
  <c r="AB20" i="8"/>
  <c r="AB22" i="8"/>
  <c r="W20" i="8"/>
  <c r="AA19" i="8"/>
  <c r="X21" i="8"/>
  <c r="Z55" i="8"/>
  <c r="X56" i="8"/>
  <c r="Z58" i="8"/>
  <c r="AB45" i="8"/>
  <c r="W57" i="8"/>
  <c r="X20" i="8"/>
  <c r="V55" i="8"/>
  <c r="AA56" i="8"/>
  <c r="X57" i="8"/>
  <c r="AC57" i="8"/>
  <c r="Y54" i="8"/>
  <c r="AA58" i="8"/>
  <c r="Y34" i="8"/>
  <c r="AA22" i="8"/>
  <c r="Z56" i="8"/>
  <c r="Z57" i="8"/>
  <c r="V56" i="8"/>
  <c r="W58" i="8"/>
  <c r="AA57" i="8"/>
  <c r="Z32" i="8"/>
  <c r="X34" i="8"/>
  <c r="W32" i="8"/>
  <c r="AB31" i="8"/>
  <c r="AB33" i="8"/>
  <c r="Z31" i="8"/>
  <c r="AA31" i="8"/>
  <c r="W33" i="8"/>
  <c r="V30" i="8"/>
  <c r="X32" i="8"/>
  <c r="AC32" i="8"/>
  <c r="AC34" i="8"/>
  <c r="V33" i="8"/>
  <c r="AB30" i="8"/>
  <c r="V32" i="8"/>
  <c r="Y30" i="8"/>
  <c r="X31" i="8"/>
  <c r="X30" i="8"/>
  <c r="AC30" i="8"/>
  <c r="Z33" i="8"/>
  <c r="W30" i="8"/>
  <c r="AA32" i="8"/>
  <c r="AB29" i="8"/>
  <c r="Y32" i="8"/>
  <c r="AC33" i="8"/>
  <c r="Z34" i="8"/>
  <c r="AA34" i="8"/>
  <c r="V34" i="8"/>
  <c r="W34" i="8"/>
  <c r="W31" i="8"/>
  <c r="Z29" i="8"/>
  <c r="Y33" i="8"/>
  <c r="X33" i="8"/>
  <c r="AC29" i="8"/>
  <c r="Z30" i="8"/>
  <c r="AC31" i="8"/>
  <c r="Y29" i="8"/>
  <c r="V31" i="8"/>
  <c r="AB32" i="8"/>
  <c r="X29" i="8"/>
  <c r="AA33" i="8"/>
  <c r="AB34" i="8"/>
  <c r="AA53" i="8"/>
  <c r="Z54" i="8"/>
  <c r="X58" i="8"/>
  <c r="V29" i="8"/>
  <c r="AA29" i="8"/>
  <c r="V22" i="8"/>
  <c r="AB19" i="8"/>
  <c r="AC21" i="8"/>
  <c r="AB79" i="8"/>
  <c r="X79" i="8"/>
  <c r="W82" i="8"/>
  <c r="Z83" i="8"/>
  <c r="X81" i="8"/>
  <c r="Y81" i="8"/>
  <c r="AA80" i="8"/>
  <c r="X78" i="8"/>
  <c r="Y79" i="8"/>
  <c r="Z81" i="8"/>
  <c r="Z82" i="8"/>
  <c r="Z78" i="8"/>
  <c r="AB82" i="8"/>
  <c r="V81" i="8"/>
  <c r="AA78" i="8"/>
  <c r="W81" i="8"/>
  <c r="Y83" i="8"/>
  <c r="AA83" i="8"/>
  <c r="Z80" i="8"/>
  <c r="V79" i="8"/>
  <c r="X82" i="8"/>
  <c r="AB78" i="8"/>
  <c r="AC80" i="8"/>
  <c r="AB83" i="8"/>
  <c r="AC79" i="8"/>
  <c r="AB81" i="8"/>
  <c r="X80" i="8"/>
  <c r="Y78" i="8"/>
  <c r="AC83" i="8"/>
  <c r="AC78" i="8"/>
  <c r="W80" i="8"/>
  <c r="X83" i="8"/>
  <c r="AA82" i="8"/>
  <c r="V83" i="8"/>
  <c r="Y80" i="8"/>
  <c r="AA81" i="8"/>
  <c r="W79" i="8"/>
  <c r="V78" i="8"/>
  <c r="AC82" i="8"/>
  <c r="W78" i="8"/>
  <c r="W83" i="8"/>
  <c r="AC81" i="8"/>
  <c r="V80" i="8"/>
  <c r="AA79" i="8"/>
  <c r="Y82" i="8"/>
  <c r="V82" i="8"/>
  <c r="AA11" i="8" l="1"/>
  <c r="AB13" i="8"/>
  <c r="AA13" i="8"/>
  <c r="V11" i="8"/>
  <c r="Z11" i="8"/>
  <c r="Z12" i="8"/>
  <c r="AA12" i="8"/>
  <c r="W72" i="8"/>
  <c r="Z13" i="8"/>
  <c r="W74" i="8"/>
  <c r="AB11" i="8"/>
  <c r="AA72" i="8"/>
  <c r="V61" i="8"/>
  <c r="Y73" i="8"/>
  <c r="X12" i="8"/>
  <c r="Z73" i="8"/>
  <c r="V13" i="8"/>
  <c r="V12" i="8"/>
  <c r="Z72" i="8"/>
  <c r="AC13" i="8"/>
  <c r="Y72" i="8"/>
  <c r="Y74" i="8"/>
  <c r="Y13" i="8"/>
  <c r="W73" i="8"/>
  <c r="V59" i="8"/>
  <c r="Z74" i="8"/>
  <c r="Y61" i="8"/>
  <c r="AB60" i="8"/>
  <c r="W13" i="8"/>
  <c r="AA74" i="8"/>
  <c r="X13" i="8"/>
  <c r="Y59" i="8"/>
  <c r="AA73" i="8"/>
  <c r="AC74" i="8"/>
  <c r="AC73" i="8"/>
  <c r="AC72" i="8"/>
  <c r="Z84" i="8"/>
  <c r="AB73" i="8"/>
  <c r="AB72" i="8"/>
  <c r="AB74" i="8"/>
  <c r="V74" i="8"/>
  <c r="V73" i="8"/>
  <c r="V72" i="8"/>
  <c r="Y60" i="8"/>
  <c r="AB12" i="8"/>
  <c r="AC11" i="8"/>
  <c r="W11" i="8"/>
  <c r="AC12" i="8"/>
  <c r="Y11" i="8"/>
  <c r="W12" i="8"/>
  <c r="Y12" i="8"/>
  <c r="AB61" i="8"/>
  <c r="X74" i="8"/>
  <c r="X72" i="8"/>
  <c r="X73" i="8"/>
  <c r="X11" i="8"/>
  <c r="V47" i="8"/>
  <c r="V49" i="8"/>
  <c r="V48" i="8"/>
  <c r="V60" i="8"/>
  <c r="AB59" i="8"/>
  <c r="V36" i="8"/>
  <c r="V35" i="8"/>
  <c r="V37" i="8"/>
  <c r="Y36" i="8"/>
  <c r="Y37" i="8"/>
  <c r="Y35" i="8"/>
  <c r="AC24" i="8"/>
  <c r="AC25" i="8"/>
  <c r="AC23" i="8"/>
  <c r="X48" i="8"/>
  <c r="X47" i="8"/>
  <c r="X49" i="8"/>
  <c r="AA61" i="8"/>
  <c r="AA60" i="8"/>
  <c r="AA59" i="8"/>
  <c r="W61" i="8"/>
  <c r="W60" i="8"/>
  <c r="W59" i="8"/>
  <c r="Y48" i="8"/>
  <c r="Y47" i="8"/>
  <c r="Y49" i="8"/>
  <c r="AA25" i="8"/>
  <c r="AA24" i="8"/>
  <c r="AA23" i="8"/>
  <c r="V24" i="8"/>
  <c r="V25" i="8"/>
  <c r="V23" i="8"/>
  <c r="AB47" i="8"/>
  <c r="AB49" i="8"/>
  <c r="AB48" i="8"/>
  <c r="AC35" i="8"/>
  <c r="AC37" i="8"/>
  <c r="AC36" i="8"/>
  <c r="AC60" i="8"/>
  <c r="AC59" i="8"/>
  <c r="AC61" i="8"/>
  <c r="Z23" i="8"/>
  <c r="Z25" i="8"/>
  <c r="Z24" i="8"/>
  <c r="W25" i="8"/>
  <c r="W23" i="8"/>
  <c r="W24" i="8"/>
  <c r="AB23" i="8"/>
  <c r="AB24" i="8"/>
  <c r="AB25" i="8"/>
  <c r="X35" i="8"/>
  <c r="X37" i="8"/>
  <c r="X36" i="8"/>
  <c r="X23" i="8"/>
  <c r="X24" i="8"/>
  <c r="X25" i="8"/>
  <c r="W47" i="8"/>
  <c r="W49" i="8"/>
  <c r="W48" i="8"/>
  <c r="X61" i="8"/>
  <c r="X60" i="8"/>
  <c r="X59" i="8"/>
  <c r="AA35" i="8"/>
  <c r="AA37" i="8"/>
  <c r="AA36" i="8"/>
  <c r="Z35" i="8"/>
  <c r="Z37" i="8"/>
  <c r="Z36" i="8"/>
  <c r="AB35" i="8"/>
  <c r="AB36" i="8"/>
  <c r="AB37" i="8"/>
  <c r="Y25" i="8"/>
  <c r="Y23" i="8"/>
  <c r="Y24" i="8"/>
  <c r="Z61" i="8"/>
  <c r="Z60" i="8"/>
  <c r="Z59" i="8"/>
  <c r="W36" i="8"/>
  <c r="W37" i="8"/>
  <c r="W35" i="8"/>
  <c r="AA49" i="8"/>
  <c r="AA48" i="8"/>
  <c r="AA47" i="8"/>
  <c r="AC48" i="8"/>
  <c r="AC47" i="8"/>
  <c r="AC49" i="8"/>
  <c r="Z48" i="8"/>
  <c r="Z49" i="8"/>
  <c r="Z47" i="8"/>
  <c r="AB84" i="8"/>
  <c r="Z86" i="8"/>
  <c r="AC85" i="8"/>
  <c r="AB85" i="8"/>
  <c r="Z85" i="8"/>
  <c r="Y84" i="8"/>
  <c r="AA84" i="8"/>
  <c r="Y85" i="8"/>
  <c r="AA85" i="8"/>
  <c r="AA86" i="8"/>
  <c r="X85" i="8"/>
  <c r="V86" i="8"/>
  <c r="AC84" i="8"/>
  <c r="AB86" i="8"/>
  <c r="AC86" i="8"/>
  <c r="X84" i="8"/>
  <c r="Y86" i="8"/>
  <c r="W84" i="8"/>
  <c r="V84" i="8"/>
  <c r="W85" i="8"/>
  <c r="W86" i="8"/>
  <c r="V85" i="8"/>
  <c r="X86" i="8"/>
</calcChain>
</file>

<file path=xl/sharedStrings.xml><?xml version="1.0" encoding="utf-8"?>
<sst xmlns="http://schemas.openxmlformats.org/spreadsheetml/2006/main" count="827" uniqueCount="92">
  <si>
    <t>Date of intoxication:</t>
  </si>
  <si>
    <t>Date of measurement:</t>
  </si>
  <si>
    <t>Reader:</t>
  </si>
  <si>
    <t>Plate 1</t>
  </si>
  <si>
    <t>Cells</t>
  </si>
  <si>
    <t>Differentiation started</t>
  </si>
  <si>
    <t>Last media change</t>
  </si>
  <si>
    <t>Density:</t>
  </si>
  <si>
    <t>48.000/well</t>
  </si>
  <si>
    <t>Age of cells</t>
  </si>
  <si>
    <t>46d</t>
  </si>
  <si>
    <t>Agent</t>
  </si>
  <si>
    <t>Paclitaxel 72h</t>
  </si>
  <si>
    <t>00h</t>
  </si>
  <si>
    <t>Paclitaxel</t>
  </si>
  <si>
    <t>Vehicle</t>
  </si>
  <si>
    <t>100pM</t>
  </si>
  <si>
    <t>1nM</t>
  </si>
  <si>
    <t>10nM</t>
  </si>
  <si>
    <t>100nM</t>
  </si>
  <si>
    <t>1uM</t>
  </si>
  <si>
    <t>10uM</t>
  </si>
  <si>
    <t>DMSO</t>
  </si>
  <si>
    <t>EMPTY</t>
  </si>
  <si>
    <t>EmptyValue</t>
  </si>
  <si>
    <t>Mean</t>
  </si>
  <si>
    <t>Median</t>
  </si>
  <si>
    <t>SD</t>
  </si>
  <si>
    <t>% of Vehicle</t>
  </si>
  <si>
    <t>----- Allgemeine Daten -----</t>
  </si>
  <si>
    <t>Messung</t>
  </si>
  <si>
    <t xml:space="preserve"> </t>
  </si>
  <si>
    <t>1 Messungen enthalten, Messungen Nr.1 bei 0.000 sec. gewählt, 0.000 sec. mittlere Intervalzeit</t>
  </si>
  <si>
    <t>Parameter</t>
  </si>
  <si>
    <t>Zum Messzeitpunkt geladene Parameterdatei : mtcellviability_apoptosis_luminescence_2022_06_02.par</t>
  </si>
  <si>
    <t xml:space="preserve"> Geänderte Parameterdatei</t>
  </si>
  <si>
    <t>Dateien</t>
  </si>
  <si>
    <t>Parameterdatei : MTCellViability_Apoptosis_Luminescence_2022_06_02.par - 02.06.2022 / 19:31:58 - Erstellt von Unknown User - Erstellt mit Version 5.24</t>
  </si>
  <si>
    <t>Reader</t>
  </si>
  <si>
    <t>BertholdTech TriStar, Driver Version: 1.09, (1.0.9.0), S/N: 25-1117, Embedded Version: 1.07</t>
  </si>
  <si>
    <t>Plate Type: Berthold 96 - No:23300/23302</t>
  </si>
  <si>
    <t>Berechnung</t>
  </si>
  <si>
    <t>Programm</t>
  </si>
  <si>
    <t>MikroWin, Version 5.24</t>
  </si>
  <si>
    <t xml:space="preserve"> Lizenz Nr. : 214301</t>
  </si>
  <si>
    <t>Assembly Code A : 0006 0000 0000 0000 0000 FFFF</t>
  </si>
  <si>
    <t>Assembly Code B : 00E6 F715 C08F FC45 2DC0 B7AF</t>
  </si>
  <si>
    <t>System</t>
  </si>
  <si>
    <t>Drucker</t>
  </si>
  <si>
    <t>Drucker Name : PDFCreator</t>
  </si>
  <si>
    <t>Operationssystem Name : Windows 10, System Benutzer : Schinkec</t>
  </si>
  <si>
    <t>12h</t>
  </si>
  <si>
    <t>24h</t>
  </si>
  <si>
    <t>36h</t>
  </si>
  <si>
    <t>48h</t>
  </si>
  <si>
    <t>60h</t>
  </si>
  <si>
    <t>72h</t>
  </si>
  <si>
    <t>All Minus Empty Value</t>
  </si>
  <si>
    <t>% of the Individual Well Baseline</t>
  </si>
  <si>
    <t>Normalized to vehicle</t>
  </si>
  <si>
    <t>Average</t>
  </si>
  <si>
    <t>Berthold</t>
  </si>
  <si>
    <t>BIHi_005a_20240525</t>
  </si>
  <si>
    <t>Typ: Nichtequidistante Kinetik, Zeit: 08.07.2024 / 21:16:55, Status: Gültige Messung</t>
  </si>
  <si>
    <t>Datendatei : 02_005a_00h.dat - 08.07.2024 / 21:17:47 - Operator war Unknown User - Erstellt mit Version 5.24</t>
  </si>
  <si>
    <t>Start Temperature ........  36.8                End Temperature ..........  36.5</t>
  </si>
  <si>
    <t>Berechnungsstatus : Gültige Auswertung, Berechnungszeitpunkt : 08.07.2024 / 21:17:47</t>
  </si>
  <si>
    <t>Typ: Nichtequidistante Kinetik, Zeit: 09.07.2024 / 08:50:39, Status: Gültige Messung</t>
  </si>
  <si>
    <t>Datendatei : 02_005A_12h.dat - 09.07.2024 / 08:51:32 - Operator war Unknown User - Erstellt mit Version 5.24</t>
  </si>
  <si>
    <t>Start Temperature ........  37.0                End Temperature ..........  37.1</t>
  </si>
  <si>
    <t>Berechnungsstatus : Gültige Auswertung, Berechnungszeitpunkt : 09.07.2024 / 08:51:32</t>
  </si>
  <si>
    <t>Exp_20240711</t>
  </si>
  <si>
    <t>Typ: Nichtequidistante Kinetik, Zeit: 09.07.2024 / 21:45:52, Status: Gültige Messung</t>
  </si>
  <si>
    <t>Datendatei : 02_005a_24h.dat - 09.07.2024 / 21:46:44 - Operator war Unknown User - Erstellt mit Version 5.24</t>
  </si>
  <si>
    <t>Start Temperature ........  36.9                End Temperature ..........  36.9</t>
  </si>
  <si>
    <t>Berechnungsstatus : Gültige Auswertung, Berechnungszeitpunkt : 09.07.2024 / 21:46:44</t>
  </si>
  <si>
    <t>Typ: Nichtequidistante Kinetik, Zeit: 10.07.2024 / 08:42:46, Status: Gültige Messung</t>
  </si>
  <si>
    <t>Datendatei : 02_005a_36h.dat - 10.07.2024 / 08:43:38 - Operator war Unknown User - Erstellt mit Version 5.24</t>
  </si>
  <si>
    <t>Start Temperature ........  37.0                End Temperature ..........  37.0</t>
  </si>
  <si>
    <t>Berechnungsstatus : Gültige Auswertung, Berechnungszeitpunkt : 10.07.2024 / 08:43:38</t>
  </si>
  <si>
    <t>Typ: Nichtequidistante Kinetik, Zeit: 10.07.2024 / 19:30:23, Status: Gültige Messung</t>
  </si>
  <si>
    <t>Datendatei : 02_005a_48h.dat - 10.07.2024 / 19:31:16 - Operator war Unknown User - Erstellt mit Version 5.24</t>
  </si>
  <si>
    <t>Start Temperature ........  36.8                End Temperature ..........  37.1</t>
  </si>
  <si>
    <t>Berechnungsstatus : Gültige Auswertung, Berechnungszeitpunkt : 10.07.2024 / 19:31:16</t>
  </si>
  <si>
    <t>Typ: Nichtequidistante Kinetik, Zeit: 11.07.2024 / 09:08:16, Status: Gültige Messung</t>
  </si>
  <si>
    <t>Datendatei : 02_005a_60h.dat - 11.07.2024 / 09:09:08 - Operator war Unknown User - Erstellt mit Version 5.24</t>
  </si>
  <si>
    <t>Start Temperature ........  37.4                End Temperature ..........  37.4</t>
  </si>
  <si>
    <t>Berechnungsstatus : Gültige Auswertung, Berechnungszeitpunkt : 11.07.2024 / 09:09:08</t>
  </si>
  <si>
    <t>Typ: Nichtequidistante Kinetik, Zeit: 11.07.2024 / 20:21:12, Status: Gültige Messung</t>
  </si>
  <si>
    <t>Datendatei : 02_005a_72h.dat - 11.07.2024 / 20:22:05 - Operator war Unknown User - Erstellt mit Version 5.24</t>
  </si>
  <si>
    <t>Start Temperature ........  37.1                End Temperature ..........  36.9</t>
  </si>
  <si>
    <t>Berechnungsstatus : Gültige Auswertung, Berechnungszeitpunkt : 11.07.2024 / 20:22:04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</si>
</sst>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  <font>
      <sz val="11"/>
      <color theme="0" tint="-0.499984740745262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19">
    <xf numFmtId="0" fontId="0" fillId="0" borderId="0" xfId="0"/>
    <xf numFmtId="0" fontId="1" fillId="0" borderId="0" xfId="0" applyFont="1"/>
    <xf numFmtId="14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1" applyFont="1"/>
    <xf numFmtId="0" fontId="0" fillId="0" borderId="1" xfId="0" applyBorder="1"/>
    <xf numFmtId="0" fontId="7" fillId="0" borderId="0" xfId="1" applyFont="1"/>
    <xf numFmtId="0" fontId="8" fillId="0" borderId="2" xfId="1" applyFont="1" applyBorder="1"/>
    <xf numFmtId="0" fontId="8" fillId="0" borderId="3" xfId="1" applyFont="1" applyBorder="1"/>
    <xf numFmtId="0" fontId="8" fillId="0" borderId="4" xfId="1" applyFont="1" applyBorder="1"/>
    <xf numFmtId="0" fontId="8" fillId="0" borderId="0" xfId="1" applyFont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8" fillId="0" borderId="1" xfId="1" applyFont="1" applyBorder="1"/>
    <xf numFmtId="0" fontId="8" fillId="0" borderId="8" xfId="1" applyFont="1" applyBorder="1"/>
    <xf numFmtId="0" fontId="1" fillId="2" borderId="0" xfId="0" applyFont="1" applyFill="1"/>
  </cellXfs>
  <cellStyles count="2">
    <cellStyle name="Normal" xfId="0" builtinId="0"/>
    <cellStyle name="Standard 2" xfId="1" xr:uid="{3D463ADD-665F-4A15-A1C3-1CF68E9328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310698</xdr:colOff>
      <xdr:row>0</xdr:row>
      <xdr:rowOff>64766</xdr:rowOff>
    </xdr:from>
    <xdr:to>
      <xdr:col>10</xdr:col>
      <xdr:colOff>406422</xdr:colOff>
      <xdr:row>15</xdr:row>
      <xdr:rowOff>108855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2E9E128-8D59-4687-4398-502364C05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3262051" y="-369266"/>
          <a:ext cx="2901589" cy="37696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B762A-A109-4A5B-9C1B-EBB334736577}">
  <dimension ref="A1:S71"/>
  <sheetViews>
    <sheetView zoomScale="115" zoomScaleNormal="115" workbookViewId="0">
      <selection sqref="A1:D12"/>
    </sheetView>
  </sheetViews>
  <sheetFormatPr defaultRowHeight="15" x14ac:dyDescent="0.25"/>
  <cols>
    <col min="3" max="3" width="10.140625" bestFit="1" customWidth="1"/>
  </cols>
  <sheetData>
    <row r="1" spans="1:6" x14ac:dyDescent="0.25">
      <c r="A1" s="18" t="s">
        <v>71</v>
      </c>
    </row>
    <row r="2" spans="1:6" x14ac:dyDescent="0.25">
      <c r="A2" t="s">
        <v>0</v>
      </c>
      <c r="C2" s="2">
        <v>45460</v>
      </c>
    </row>
    <row r="3" spans="1:6" x14ac:dyDescent="0.25">
      <c r="A3" t="s">
        <v>1</v>
      </c>
      <c r="C3" s="2"/>
    </row>
    <row r="4" spans="1:6" x14ac:dyDescent="0.25">
      <c r="A4" t="s">
        <v>2</v>
      </c>
      <c r="C4" t="s">
        <v>61</v>
      </c>
      <c r="D4" s="3"/>
    </row>
    <row r="5" spans="1:6" x14ac:dyDescent="0.25">
      <c r="D5" s="3"/>
    </row>
    <row r="6" spans="1:6" x14ac:dyDescent="0.25">
      <c r="A6" s="1" t="s">
        <v>3</v>
      </c>
      <c r="D6" s="3"/>
    </row>
    <row r="7" spans="1:6" x14ac:dyDescent="0.25">
      <c r="A7" t="s">
        <v>4</v>
      </c>
      <c r="C7" t="s">
        <v>62</v>
      </c>
      <c r="D7" s="3"/>
    </row>
    <row r="8" spans="1:6" x14ac:dyDescent="0.25">
      <c r="A8" t="s">
        <v>5</v>
      </c>
      <c r="C8" s="2">
        <v>45437</v>
      </c>
      <c r="D8" s="3"/>
    </row>
    <row r="9" spans="1:6" x14ac:dyDescent="0.25">
      <c r="A9" t="s">
        <v>6</v>
      </c>
      <c r="C9" s="2"/>
      <c r="D9" s="3"/>
    </row>
    <row r="10" spans="1:6" x14ac:dyDescent="0.25">
      <c r="A10" t="s">
        <v>7</v>
      </c>
      <c r="C10" t="s">
        <v>8</v>
      </c>
      <c r="D10" s="3"/>
    </row>
    <row r="11" spans="1:6" x14ac:dyDescent="0.25">
      <c r="A11" t="s">
        <v>9</v>
      </c>
      <c r="C11" t="s">
        <v>10</v>
      </c>
      <c r="D11" s="3"/>
    </row>
    <row r="12" spans="1:6" x14ac:dyDescent="0.25">
      <c r="A12" t="s">
        <v>11</v>
      </c>
      <c r="C12" t="s">
        <v>12</v>
      </c>
      <c r="D12" s="3"/>
    </row>
    <row r="13" spans="1:6" x14ac:dyDescent="0.25">
      <c r="D13" s="3"/>
    </row>
    <row r="14" spans="1:6" x14ac:dyDescent="0.25">
      <c r="A14" s="1"/>
      <c r="B14" s="4"/>
      <c r="C14" s="5"/>
      <c r="D14" s="3"/>
    </row>
    <row r="15" spans="1:6" x14ac:dyDescent="0.25">
      <c r="A15" s="6"/>
      <c r="B15" s="6"/>
      <c r="C15" s="6"/>
      <c r="D15" s="6"/>
      <c r="E15" s="6"/>
      <c r="F15" s="6"/>
    </row>
    <row r="16" spans="1:6" x14ac:dyDescent="0.25">
      <c r="A16" s="6"/>
      <c r="B16" s="6"/>
      <c r="C16" s="6"/>
      <c r="D16" s="6"/>
      <c r="E16" s="6"/>
      <c r="F16" s="6"/>
    </row>
    <row r="17" spans="1:5" x14ac:dyDescent="0.25">
      <c r="A17" t="s">
        <v>29</v>
      </c>
    </row>
    <row r="18" spans="1:5" x14ac:dyDescent="0.25">
      <c r="A18" t="s">
        <v>30</v>
      </c>
      <c r="B18" t="s">
        <v>63</v>
      </c>
    </row>
    <row r="19" spans="1:5" x14ac:dyDescent="0.25">
      <c r="A19" t="s">
        <v>31</v>
      </c>
      <c r="B19" t="s">
        <v>32</v>
      </c>
    </row>
    <row r="20" spans="1:5" x14ac:dyDescent="0.25">
      <c r="A20" t="s">
        <v>33</v>
      </c>
      <c r="B20" t="s">
        <v>34</v>
      </c>
      <c r="C20" t="s">
        <v>35</v>
      </c>
    </row>
    <row r="21" spans="1:5" x14ac:dyDescent="0.25">
      <c r="A21" t="s">
        <v>36</v>
      </c>
      <c r="B21" t="s">
        <v>64</v>
      </c>
    </row>
    <row r="22" spans="1:5" x14ac:dyDescent="0.25">
      <c r="A22" t="s">
        <v>31</v>
      </c>
      <c r="B22" t="s">
        <v>37</v>
      </c>
    </row>
    <row r="23" spans="1:5" x14ac:dyDescent="0.25">
      <c r="A23" t="s">
        <v>38</v>
      </c>
      <c r="B23" t="s">
        <v>39</v>
      </c>
    </row>
    <row r="24" spans="1:5" x14ac:dyDescent="0.25">
      <c r="A24" t="s">
        <v>31</v>
      </c>
      <c r="B24" t="s">
        <v>40</v>
      </c>
    </row>
    <row r="25" spans="1:5" x14ac:dyDescent="0.25">
      <c r="A25" t="s">
        <v>31</v>
      </c>
      <c r="B25" t="s">
        <v>65</v>
      </c>
    </row>
    <row r="26" spans="1:5" x14ac:dyDescent="0.25">
      <c r="A26" t="s">
        <v>41</v>
      </c>
      <c r="B26" t="s">
        <v>66</v>
      </c>
    </row>
    <row r="27" spans="1:5" x14ac:dyDescent="0.25">
      <c r="A27" t="s">
        <v>42</v>
      </c>
      <c r="B27" t="s">
        <v>43</v>
      </c>
      <c r="C27" t="s">
        <v>44</v>
      </c>
    </row>
    <row r="28" spans="1:5" x14ac:dyDescent="0.25">
      <c r="A28" t="s">
        <v>31</v>
      </c>
      <c r="B28" t="s">
        <v>45</v>
      </c>
    </row>
    <row r="29" spans="1:5" x14ac:dyDescent="0.25">
      <c r="A29" t="s">
        <v>31</v>
      </c>
      <c r="B29" t="s">
        <v>46</v>
      </c>
    </row>
    <row r="30" spans="1:5" x14ac:dyDescent="0.25">
      <c r="A30" t="s">
        <v>47</v>
      </c>
      <c r="B30" t="s">
        <v>50</v>
      </c>
    </row>
    <row r="31" spans="1:5" x14ac:dyDescent="0.25">
      <c r="A31" t="s">
        <v>48</v>
      </c>
      <c r="B31" t="s">
        <v>49</v>
      </c>
    </row>
    <row r="32" spans="1:5" x14ac:dyDescent="0.25">
      <c r="A32" s="6"/>
      <c r="B32" s="6"/>
      <c r="C32" s="6"/>
      <c r="D32" s="6"/>
      <c r="E32" s="6"/>
    </row>
    <row r="33" spans="1:19" x14ac:dyDescent="0.25">
      <c r="A33" s="6"/>
      <c r="B33" s="6"/>
      <c r="C33" s="6"/>
      <c r="D33" s="6"/>
      <c r="E33" s="6"/>
    </row>
    <row r="34" spans="1:19" x14ac:dyDescent="0.25">
      <c r="A34" s="6"/>
      <c r="B34" s="6"/>
      <c r="F34" s="1" t="s">
        <v>13</v>
      </c>
      <c r="G34" s="1" t="s">
        <v>14</v>
      </c>
    </row>
    <row r="35" spans="1:19" x14ac:dyDescent="0.25">
      <c r="G35" s="7" t="s">
        <v>15</v>
      </c>
      <c r="H35" s="7" t="s">
        <v>16</v>
      </c>
      <c r="I35" s="7" t="s">
        <v>17</v>
      </c>
      <c r="J35" s="7" t="s">
        <v>18</v>
      </c>
      <c r="K35" s="7" t="s">
        <v>19</v>
      </c>
      <c r="L35" s="7" t="s">
        <v>20</v>
      </c>
      <c r="M35" s="7" t="s">
        <v>21</v>
      </c>
      <c r="N35" s="7" t="s">
        <v>22</v>
      </c>
      <c r="O35" s="7" t="s">
        <v>23</v>
      </c>
      <c r="P35" s="7"/>
    </row>
    <row r="36" spans="1:19" x14ac:dyDescent="0.25">
      <c r="E36">
        <v>155</v>
      </c>
      <c r="F36">
        <v>211</v>
      </c>
      <c r="G36" s="8">
        <v>288</v>
      </c>
      <c r="H36" s="8">
        <v>309</v>
      </c>
      <c r="I36" s="8">
        <v>323</v>
      </c>
      <c r="J36" s="8">
        <v>330</v>
      </c>
      <c r="K36" s="8">
        <v>358</v>
      </c>
      <c r="L36" s="8">
        <v>309</v>
      </c>
      <c r="M36" s="8">
        <v>302</v>
      </c>
      <c r="N36" s="8">
        <v>225</v>
      </c>
      <c r="O36" s="8">
        <v>190</v>
      </c>
      <c r="P36" s="8">
        <v>148</v>
      </c>
    </row>
    <row r="37" spans="1:19" x14ac:dyDescent="0.25">
      <c r="E37">
        <v>141</v>
      </c>
      <c r="F37">
        <v>225</v>
      </c>
      <c r="G37" s="9">
        <v>85483</v>
      </c>
      <c r="H37" s="10">
        <v>56148</v>
      </c>
      <c r="I37" s="10">
        <v>48848</v>
      </c>
      <c r="J37" s="10">
        <v>37605</v>
      </c>
      <c r="K37" s="10">
        <v>38561</v>
      </c>
      <c r="L37" s="10">
        <v>38167</v>
      </c>
      <c r="M37" s="10">
        <v>28654</v>
      </c>
      <c r="N37" s="11">
        <v>41744</v>
      </c>
      <c r="O37" s="12">
        <v>365</v>
      </c>
      <c r="P37" s="8">
        <v>197</v>
      </c>
    </row>
    <row r="38" spans="1:19" x14ac:dyDescent="0.25">
      <c r="E38">
        <v>155</v>
      </c>
      <c r="F38">
        <v>274</v>
      </c>
      <c r="G38" s="13">
        <v>30888</v>
      </c>
      <c r="H38" s="12">
        <v>37662</v>
      </c>
      <c r="I38" s="12">
        <v>35912</v>
      </c>
      <c r="J38" s="12">
        <v>33755</v>
      </c>
      <c r="K38" s="12">
        <v>41400</v>
      </c>
      <c r="L38" s="12">
        <v>34359</v>
      </c>
      <c r="M38" s="12">
        <v>31633</v>
      </c>
      <c r="N38" s="14">
        <v>35209</v>
      </c>
      <c r="O38" s="12">
        <v>436</v>
      </c>
      <c r="P38" s="8">
        <v>197</v>
      </c>
    </row>
    <row r="39" spans="1:19" x14ac:dyDescent="0.25">
      <c r="E39">
        <v>190</v>
      </c>
      <c r="F39">
        <v>253</v>
      </c>
      <c r="G39" s="13">
        <v>21416</v>
      </c>
      <c r="H39" s="12">
        <v>29321</v>
      </c>
      <c r="I39" s="12">
        <v>26342</v>
      </c>
      <c r="J39" s="12">
        <v>27614</v>
      </c>
      <c r="K39" s="12">
        <v>32364</v>
      </c>
      <c r="L39" s="12">
        <v>28801</v>
      </c>
      <c r="M39" s="12">
        <v>26890</v>
      </c>
      <c r="N39" s="14">
        <v>32392</v>
      </c>
      <c r="O39" s="12">
        <v>372</v>
      </c>
      <c r="P39" s="8">
        <v>218</v>
      </c>
    </row>
    <row r="40" spans="1:19" x14ac:dyDescent="0.25">
      <c r="E40">
        <v>176</v>
      </c>
      <c r="F40">
        <v>211</v>
      </c>
      <c r="G40" s="13">
        <v>26848</v>
      </c>
      <c r="H40" s="12">
        <v>30502</v>
      </c>
      <c r="I40" s="12">
        <v>30937</v>
      </c>
      <c r="J40" s="12">
        <v>29265</v>
      </c>
      <c r="K40" s="12">
        <v>32631</v>
      </c>
      <c r="L40" s="12">
        <v>28120</v>
      </c>
      <c r="M40" s="12">
        <v>27839</v>
      </c>
      <c r="N40" s="14">
        <v>32813</v>
      </c>
      <c r="O40" s="8">
        <v>260</v>
      </c>
      <c r="P40" s="8">
        <v>197</v>
      </c>
    </row>
    <row r="41" spans="1:19" x14ac:dyDescent="0.25">
      <c r="E41">
        <v>141</v>
      </c>
      <c r="F41">
        <v>218</v>
      </c>
      <c r="G41" s="13">
        <v>36045</v>
      </c>
      <c r="H41" s="12">
        <v>35434</v>
      </c>
      <c r="I41" s="12">
        <v>31921</v>
      </c>
      <c r="J41" s="12">
        <v>35715</v>
      </c>
      <c r="K41" s="12">
        <v>36102</v>
      </c>
      <c r="L41" s="12">
        <v>35771</v>
      </c>
      <c r="M41" s="12">
        <v>32497</v>
      </c>
      <c r="N41" s="14">
        <v>32083</v>
      </c>
      <c r="O41" s="8">
        <v>225</v>
      </c>
      <c r="P41" s="8">
        <v>190</v>
      </c>
    </row>
    <row r="42" spans="1:19" x14ac:dyDescent="0.25">
      <c r="E42">
        <v>141</v>
      </c>
      <c r="F42">
        <v>197</v>
      </c>
      <c r="G42" s="15">
        <v>32441</v>
      </c>
      <c r="H42" s="16">
        <v>30776</v>
      </c>
      <c r="I42" s="16">
        <v>35757</v>
      </c>
      <c r="J42" s="16">
        <v>32251</v>
      </c>
      <c r="K42" s="16">
        <v>32385</v>
      </c>
      <c r="L42" s="16">
        <v>32420</v>
      </c>
      <c r="M42" s="16">
        <v>29848</v>
      </c>
      <c r="N42" s="17">
        <v>39074</v>
      </c>
      <c r="O42" s="8">
        <v>183</v>
      </c>
      <c r="P42" s="8">
        <v>148</v>
      </c>
    </row>
    <row r="43" spans="1:19" x14ac:dyDescent="0.25">
      <c r="E43">
        <v>126</v>
      </c>
      <c r="F43">
        <v>148</v>
      </c>
      <c r="G43" s="8">
        <v>162</v>
      </c>
      <c r="H43" s="8">
        <v>176</v>
      </c>
      <c r="I43" s="8">
        <v>239</v>
      </c>
      <c r="J43" s="8">
        <v>232</v>
      </c>
      <c r="K43" s="8">
        <v>190</v>
      </c>
      <c r="L43" s="8">
        <v>211</v>
      </c>
      <c r="M43" s="8">
        <v>162</v>
      </c>
      <c r="N43" s="8">
        <v>162</v>
      </c>
      <c r="O43" s="8">
        <v>134</v>
      </c>
      <c r="P43" s="8">
        <v>98</v>
      </c>
    </row>
    <row r="44" spans="1:19" x14ac:dyDescent="0.25">
      <c r="R44" t="s">
        <v>24</v>
      </c>
      <c r="S44">
        <f>AVERAGE(O37:O39)</f>
        <v>391</v>
      </c>
    </row>
    <row r="45" spans="1:19" x14ac:dyDescent="0.25">
      <c r="G45" s="7" t="s">
        <v>15</v>
      </c>
      <c r="H45" s="7" t="s">
        <v>16</v>
      </c>
      <c r="I45" s="7" t="s">
        <v>17</v>
      </c>
      <c r="J45" s="7" t="s">
        <v>18</v>
      </c>
      <c r="K45" s="7" t="s">
        <v>19</v>
      </c>
      <c r="L45" s="7" t="s">
        <v>20</v>
      </c>
      <c r="M45" s="7" t="s">
        <v>21</v>
      </c>
      <c r="N45" s="7" t="s">
        <v>15</v>
      </c>
      <c r="O45" s="7" t="s">
        <v>23</v>
      </c>
    </row>
    <row r="46" spans="1:19" x14ac:dyDescent="0.25">
      <c r="G46">
        <f t="shared" ref="G46" si="0">G37-$S$44</f>
        <v>85092</v>
      </c>
      <c r="H46">
        <f t="shared" ref="H46:N46" si="1">H37-$S$44</f>
        <v>55757</v>
      </c>
      <c r="I46">
        <f t="shared" si="1"/>
        <v>48457</v>
      </c>
      <c r="J46">
        <f t="shared" si="1"/>
        <v>37214</v>
      </c>
      <c r="K46">
        <f t="shared" si="1"/>
        <v>38170</v>
      </c>
      <c r="L46">
        <f t="shared" si="1"/>
        <v>37776</v>
      </c>
      <c r="M46">
        <f t="shared" si="1"/>
        <v>28263</v>
      </c>
      <c r="N46">
        <f t="shared" si="1"/>
        <v>41353</v>
      </c>
    </row>
    <row r="47" spans="1:19" x14ac:dyDescent="0.25">
      <c r="G47">
        <f t="shared" ref="G47:N47" si="2">G38-$S$44</f>
        <v>30497</v>
      </c>
      <c r="H47">
        <f t="shared" si="2"/>
        <v>37271</v>
      </c>
      <c r="I47">
        <f t="shared" si="2"/>
        <v>35521</v>
      </c>
      <c r="J47">
        <f t="shared" si="2"/>
        <v>33364</v>
      </c>
      <c r="K47">
        <f t="shared" si="2"/>
        <v>41009</v>
      </c>
      <c r="L47">
        <f t="shared" si="2"/>
        <v>33968</v>
      </c>
      <c r="M47">
        <f t="shared" si="2"/>
        <v>31242</v>
      </c>
      <c r="N47">
        <f t="shared" si="2"/>
        <v>34818</v>
      </c>
    </row>
    <row r="48" spans="1:19" x14ac:dyDescent="0.25">
      <c r="G48">
        <f t="shared" ref="G48:N48" si="3">G39-$S$44</f>
        <v>21025</v>
      </c>
      <c r="H48">
        <f t="shared" si="3"/>
        <v>28930</v>
      </c>
      <c r="I48">
        <f t="shared" si="3"/>
        <v>25951</v>
      </c>
      <c r="J48">
        <f t="shared" si="3"/>
        <v>27223</v>
      </c>
      <c r="K48">
        <f t="shared" si="3"/>
        <v>31973</v>
      </c>
      <c r="L48">
        <f t="shared" si="3"/>
        <v>28410</v>
      </c>
      <c r="M48">
        <f t="shared" si="3"/>
        <v>26499</v>
      </c>
      <c r="N48">
        <f t="shared" si="3"/>
        <v>32001</v>
      </c>
    </row>
    <row r="49" spans="3:17" x14ac:dyDescent="0.25">
      <c r="G49">
        <f t="shared" ref="G49:N49" si="4">G40-$S$44</f>
        <v>26457</v>
      </c>
      <c r="H49">
        <f t="shared" si="4"/>
        <v>30111</v>
      </c>
      <c r="I49">
        <f t="shared" si="4"/>
        <v>30546</v>
      </c>
      <c r="J49">
        <f t="shared" si="4"/>
        <v>28874</v>
      </c>
      <c r="K49">
        <f t="shared" si="4"/>
        <v>32240</v>
      </c>
      <c r="L49">
        <f t="shared" si="4"/>
        <v>27729</v>
      </c>
      <c r="M49">
        <f t="shared" si="4"/>
        <v>27448</v>
      </c>
      <c r="N49">
        <f t="shared" si="4"/>
        <v>32422</v>
      </c>
    </row>
    <row r="50" spans="3:17" x14ac:dyDescent="0.25">
      <c r="G50">
        <f t="shared" ref="G50:N50" si="5">G41-$S$44</f>
        <v>35654</v>
      </c>
      <c r="H50">
        <f t="shared" si="5"/>
        <v>35043</v>
      </c>
      <c r="I50">
        <f t="shared" si="5"/>
        <v>31530</v>
      </c>
      <c r="J50">
        <f t="shared" si="5"/>
        <v>35324</v>
      </c>
      <c r="K50">
        <f t="shared" si="5"/>
        <v>35711</v>
      </c>
      <c r="L50">
        <f t="shared" si="5"/>
        <v>35380</v>
      </c>
      <c r="M50">
        <f t="shared" si="5"/>
        <v>32106</v>
      </c>
      <c r="N50">
        <f t="shared" si="5"/>
        <v>31692</v>
      </c>
    </row>
    <row r="51" spans="3:17" x14ac:dyDescent="0.25">
      <c r="G51">
        <f t="shared" ref="G51:N51" si="6">G42-$S$44</f>
        <v>32050</v>
      </c>
      <c r="H51">
        <f t="shared" si="6"/>
        <v>30385</v>
      </c>
      <c r="I51">
        <f t="shared" si="6"/>
        <v>35366</v>
      </c>
      <c r="J51">
        <f t="shared" si="6"/>
        <v>31860</v>
      </c>
      <c r="K51">
        <f t="shared" si="6"/>
        <v>31994</v>
      </c>
      <c r="L51">
        <f t="shared" si="6"/>
        <v>32029</v>
      </c>
      <c r="M51">
        <f t="shared" si="6"/>
        <v>29457</v>
      </c>
      <c r="N51">
        <f t="shared" si="6"/>
        <v>38683</v>
      </c>
    </row>
    <row r="52" spans="3:17" x14ac:dyDescent="0.25">
      <c r="P52" t="s">
        <v>15</v>
      </c>
      <c r="Q52">
        <f>AVERAGE(G46:G51,N46:N51)</f>
        <v>36812</v>
      </c>
    </row>
    <row r="54" spans="3:17" x14ac:dyDescent="0.25">
      <c r="D54" t="s">
        <v>25</v>
      </c>
      <c r="G54">
        <f>AVERAGE(G46:G51)</f>
        <v>38462.5</v>
      </c>
      <c r="H54">
        <f t="shared" ref="H54:L54" si="7">AVERAGE(H46:H51)</f>
        <v>36249.5</v>
      </c>
      <c r="I54">
        <f t="shared" si="7"/>
        <v>34561.833333333336</v>
      </c>
      <c r="J54">
        <f t="shared" si="7"/>
        <v>32309.833333333332</v>
      </c>
      <c r="K54">
        <f t="shared" si="7"/>
        <v>35182.833333333336</v>
      </c>
      <c r="L54">
        <f t="shared" si="7"/>
        <v>32548.666666666668</v>
      </c>
      <c r="M54">
        <f>AVERAGE(M46:M51)</f>
        <v>29169.166666666668</v>
      </c>
      <c r="N54">
        <f>AVERAGE(N46:N51)</f>
        <v>35161.5</v>
      </c>
    </row>
    <row r="55" spans="3:17" x14ac:dyDescent="0.25">
      <c r="D55" t="s">
        <v>26</v>
      </c>
      <c r="G55">
        <f>MEDIAN(G46:G51)</f>
        <v>31273.5</v>
      </c>
      <c r="H55">
        <f t="shared" ref="H55:N55" si="8">MEDIAN(H46:H51)</f>
        <v>32714</v>
      </c>
      <c r="I55">
        <f t="shared" si="8"/>
        <v>33448</v>
      </c>
      <c r="J55">
        <f t="shared" si="8"/>
        <v>32612</v>
      </c>
      <c r="K55">
        <f t="shared" si="8"/>
        <v>33975.5</v>
      </c>
      <c r="L55">
        <f t="shared" si="8"/>
        <v>32998.5</v>
      </c>
      <c r="M55">
        <f t="shared" si="8"/>
        <v>28860</v>
      </c>
      <c r="N55">
        <f t="shared" si="8"/>
        <v>33620</v>
      </c>
    </row>
    <row r="56" spans="3:17" x14ac:dyDescent="0.25">
      <c r="D56" t="s">
        <v>27</v>
      </c>
      <c r="G56">
        <f>STDEV(G46:G51)</f>
        <v>23387.884579414189</v>
      </c>
      <c r="H56">
        <f t="shared" ref="H56:N56" si="9">STDEV(H46:H51)</f>
        <v>10086.528476140837</v>
      </c>
      <c r="I56">
        <f t="shared" si="9"/>
        <v>7669.5204913127782</v>
      </c>
      <c r="J56">
        <f t="shared" si="9"/>
        <v>3798.170423594313</v>
      </c>
      <c r="K56">
        <f t="shared" si="9"/>
        <v>3802.0599372796146</v>
      </c>
      <c r="L56">
        <f t="shared" si="9"/>
        <v>3949.2726250116743</v>
      </c>
      <c r="M56">
        <f t="shared" si="9"/>
        <v>2187.1359735203173</v>
      </c>
      <c r="N56">
        <f t="shared" si="9"/>
        <v>4009.6054045254878</v>
      </c>
    </row>
    <row r="59" spans="3:17" x14ac:dyDescent="0.25">
      <c r="Q59" s="1"/>
    </row>
    <row r="60" spans="3:17" x14ac:dyDescent="0.25">
      <c r="C60" s="1" t="s">
        <v>28</v>
      </c>
      <c r="G60" s="7" t="s">
        <v>15</v>
      </c>
      <c r="H60" s="7" t="s">
        <v>16</v>
      </c>
      <c r="I60" s="7" t="s">
        <v>17</v>
      </c>
      <c r="J60" s="7" t="s">
        <v>18</v>
      </c>
      <c r="K60" s="7" t="s">
        <v>19</v>
      </c>
      <c r="L60" s="7" t="s">
        <v>20</v>
      </c>
      <c r="M60" s="7" t="s">
        <v>21</v>
      </c>
      <c r="N60" s="7" t="s">
        <v>15</v>
      </c>
    </row>
    <row r="61" spans="3:17" x14ac:dyDescent="0.25">
      <c r="H61">
        <f>H46/$Q$52*100</f>
        <v>151.46419645767685</v>
      </c>
      <c r="I61">
        <f t="shared" ref="I61:L61" si="10">I46/$Q$52*100</f>
        <v>131.63370640008694</v>
      </c>
      <c r="J61">
        <f t="shared" si="10"/>
        <v>101.09203520591112</v>
      </c>
      <c r="K61">
        <f t="shared" si="10"/>
        <v>103.6890144518092</v>
      </c>
      <c r="L61">
        <f t="shared" si="10"/>
        <v>102.61871128979681</v>
      </c>
      <c r="M61">
        <f>M46/$Q$52*100</f>
        <v>76.776594588721068</v>
      </c>
      <c r="N61">
        <f>N46/$Q$52*100</f>
        <v>112.33565141801587</v>
      </c>
    </row>
    <row r="62" spans="3:17" x14ac:dyDescent="0.25">
      <c r="G62">
        <f t="shared" ref="G62:N62" si="11">G47/$Q$52*100</f>
        <v>82.84526784744105</v>
      </c>
      <c r="H62">
        <f t="shared" si="11"/>
        <v>101.24687601868956</v>
      </c>
      <c r="I62">
        <f t="shared" si="11"/>
        <v>96.492991415842653</v>
      </c>
      <c r="J62">
        <f t="shared" si="11"/>
        <v>90.633489079647944</v>
      </c>
      <c r="K62">
        <f t="shared" si="11"/>
        <v>111.40117353037053</v>
      </c>
      <c r="L62">
        <f t="shared" si="11"/>
        <v>92.274258394001947</v>
      </c>
      <c r="M62">
        <f t="shared" si="11"/>
        <v>84.869064435510154</v>
      </c>
      <c r="N62">
        <f t="shared" si="11"/>
        <v>94.583288058241877</v>
      </c>
    </row>
    <row r="63" spans="3:17" x14ac:dyDescent="0.25">
      <c r="G63">
        <f t="shared" ref="G63:N63" si="12">G48/$Q$52*100</f>
        <v>57.114527871346297</v>
      </c>
      <c r="H63">
        <f t="shared" si="12"/>
        <v>78.588503748777569</v>
      </c>
      <c r="I63">
        <f t="shared" si="12"/>
        <v>70.496033901988483</v>
      </c>
      <c r="J63">
        <f t="shared" si="12"/>
        <v>73.951428881886343</v>
      </c>
      <c r="K63">
        <f t="shared" si="12"/>
        <v>86.854829946756496</v>
      </c>
      <c r="L63">
        <f t="shared" si="12"/>
        <v>77.175920895360207</v>
      </c>
      <c r="M63">
        <f t="shared" si="12"/>
        <v>71.984678909051397</v>
      </c>
      <c r="N63">
        <f t="shared" si="12"/>
        <v>86.930892100402048</v>
      </c>
    </row>
    <row r="64" spans="3:17" x14ac:dyDescent="0.25">
      <c r="G64">
        <f t="shared" ref="G64:N64" si="13">G49/$Q$52*100</f>
        <v>71.870585678583069</v>
      </c>
      <c r="H64">
        <f t="shared" si="13"/>
        <v>81.796696729327394</v>
      </c>
      <c r="I64">
        <f t="shared" si="13"/>
        <v>82.978376616320773</v>
      </c>
      <c r="J64">
        <f t="shared" si="13"/>
        <v>78.436379441486466</v>
      </c>
      <c r="K64">
        <f t="shared" si="13"/>
        <v>87.580136911876565</v>
      </c>
      <c r="L64">
        <f t="shared" si="13"/>
        <v>75.32598065848093</v>
      </c>
      <c r="M64">
        <f t="shared" si="13"/>
        <v>74.562642616538085</v>
      </c>
      <c r="N64">
        <f t="shared" si="13"/>
        <v>88.074540910572637</v>
      </c>
    </row>
    <row r="65" spans="4:14" x14ac:dyDescent="0.25">
      <c r="G65">
        <f t="shared" ref="G65:N65" si="14">G50/$Q$52*100</f>
        <v>96.85428664565903</v>
      </c>
      <c r="H65">
        <f t="shared" si="14"/>
        <v>95.194501792893632</v>
      </c>
      <c r="I65">
        <f t="shared" si="14"/>
        <v>85.651418015864394</v>
      </c>
      <c r="J65">
        <f t="shared" si="14"/>
        <v>95.957839834836463</v>
      </c>
      <c r="K65">
        <f t="shared" si="14"/>
        <v>97.009127458437462</v>
      </c>
      <c r="L65">
        <f t="shared" si="14"/>
        <v>96.109964142127566</v>
      </c>
      <c r="M65">
        <f t="shared" si="14"/>
        <v>87.216125176572859</v>
      </c>
      <c r="N65">
        <f t="shared" si="14"/>
        <v>86.091491904813637</v>
      </c>
    </row>
    <row r="69" spans="4:14" x14ac:dyDescent="0.25">
      <c r="D69" s="1" t="s">
        <v>25</v>
      </c>
      <c r="G69">
        <f t="shared" ref="G69:N69" si="15">AVERAGE(G61:G66)</f>
        <v>77.171167010757358</v>
      </c>
      <c r="H69">
        <f t="shared" si="15"/>
        <v>101.658154949473</v>
      </c>
      <c r="I69">
        <f t="shared" si="15"/>
        <v>93.450505270020656</v>
      </c>
      <c r="J69">
        <f t="shared" si="15"/>
        <v>88.014234488753658</v>
      </c>
      <c r="K69">
        <f t="shared" si="15"/>
        <v>97.306856459850039</v>
      </c>
      <c r="L69">
        <f t="shared" si="15"/>
        <v>88.7009670759535</v>
      </c>
      <c r="M69">
        <f t="shared" si="15"/>
        <v>79.081821145278724</v>
      </c>
      <c r="N69">
        <f t="shared" si="15"/>
        <v>93.603172878409211</v>
      </c>
    </row>
    <row r="70" spans="4:14" x14ac:dyDescent="0.25">
      <c r="D70" s="1" t="s">
        <v>26</v>
      </c>
      <c r="G70">
        <f t="shared" ref="G70:N70" si="16">MEDIAN(G61:G66)</f>
        <v>77.35792676301206</v>
      </c>
      <c r="H70">
        <f t="shared" si="16"/>
        <v>95.194501792893632</v>
      </c>
      <c r="I70">
        <f t="shared" si="16"/>
        <v>85.651418015864394</v>
      </c>
      <c r="J70">
        <f t="shared" si="16"/>
        <v>90.633489079647944</v>
      </c>
      <c r="K70">
        <f t="shared" si="16"/>
        <v>97.009127458437462</v>
      </c>
      <c r="L70">
        <f t="shared" si="16"/>
        <v>92.274258394001947</v>
      </c>
      <c r="M70">
        <f t="shared" si="16"/>
        <v>76.776594588721068</v>
      </c>
      <c r="N70">
        <f t="shared" si="16"/>
        <v>88.074540910572637</v>
      </c>
    </row>
    <row r="71" spans="4:14" x14ac:dyDescent="0.25">
      <c r="D71" s="1" t="s">
        <v>27</v>
      </c>
      <c r="G71">
        <f t="shared" ref="G71:N71" si="17">STDEV(G61:G66)</f>
        <v>16.832365202136209</v>
      </c>
      <c r="H71">
        <f t="shared" si="17"/>
        <v>29.365268866284612</v>
      </c>
      <c r="I71">
        <f t="shared" si="17"/>
        <v>23.262698504311572</v>
      </c>
      <c r="J71">
        <f t="shared" si="17"/>
        <v>11.516162999746552</v>
      </c>
      <c r="K71">
        <f t="shared" si="17"/>
        <v>10.527633735463958</v>
      </c>
      <c r="L71">
        <f t="shared" si="17"/>
        <v>11.969567697963907</v>
      </c>
      <c r="M71">
        <f t="shared" si="17"/>
        <v>6.6288301936840188</v>
      </c>
      <c r="N71">
        <f t="shared" si="17"/>
        <v>10.992916256253269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31325-C0E5-49DC-94ED-2DE0B1D08464}">
  <dimension ref="A1:S71"/>
  <sheetViews>
    <sheetView workbookViewId="0">
      <selection activeCell="T37" sqref="T37"/>
    </sheetView>
  </sheetViews>
  <sheetFormatPr defaultRowHeight="15" x14ac:dyDescent="0.25"/>
  <sheetData>
    <row r="1" spans="1:6" x14ac:dyDescent="0.25">
      <c r="A1" s="18" t="s">
        <v>71</v>
      </c>
    </row>
    <row r="2" spans="1:6" x14ac:dyDescent="0.25">
      <c r="A2" t="s">
        <v>0</v>
      </c>
      <c r="C2" s="2">
        <v>45460</v>
      </c>
    </row>
    <row r="3" spans="1:6" x14ac:dyDescent="0.25">
      <c r="A3" t="s">
        <v>1</v>
      </c>
      <c r="C3" s="2"/>
    </row>
    <row r="4" spans="1:6" x14ac:dyDescent="0.25">
      <c r="A4" t="s">
        <v>2</v>
      </c>
      <c r="C4" t="s">
        <v>61</v>
      </c>
      <c r="D4" s="3"/>
    </row>
    <row r="5" spans="1:6" x14ac:dyDescent="0.25">
      <c r="D5" s="3"/>
    </row>
    <row r="6" spans="1:6" x14ac:dyDescent="0.25">
      <c r="A6" s="1" t="s">
        <v>3</v>
      </c>
      <c r="D6" s="3"/>
    </row>
    <row r="7" spans="1:6" x14ac:dyDescent="0.25">
      <c r="A7" t="s">
        <v>4</v>
      </c>
      <c r="C7" t="s">
        <v>62</v>
      </c>
      <c r="D7" s="3"/>
    </row>
    <row r="8" spans="1:6" x14ac:dyDescent="0.25">
      <c r="A8" t="s">
        <v>5</v>
      </c>
      <c r="C8" s="2">
        <v>45437</v>
      </c>
      <c r="D8" s="3"/>
    </row>
    <row r="9" spans="1:6" x14ac:dyDescent="0.25">
      <c r="A9" t="s">
        <v>6</v>
      </c>
      <c r="C9" s="2"/>
      <c r="D9" s="3"/>
    </row>
    <row r="10" spans="1:6" x14ac:dyDescent="0.25">
      <c r="A10" t="s">
        <v>7</v>
      </c>
      <c r="C10" t="s">
        <v>8</v>
      </c>
      <c r="D10" s="3"/>
    </row>
    <row r="11" spans="1:6" x14ac:dyDescent="0.25">
      <c r="A11" t="s">
        <v>9</v>
      </c>
      <c r="C11" t="s">
        <v>10</v>
      </c>
      <c r="D11" s="3"/>
    </row>
    <row r="12" spans="1:6" x14ac:dyDescent="0.25">
      <c r="A12" t="s">
        <v>11</v>
      </c>
      <c r="C12" t="s">
        <v>12</v>
      </c>
      <c r="D12" s="3"/>
    </row>
    <row r="13" spans="1:6" x14ac:dyDescent="0.25">
      <c r="D13" s="3"/>
    </row>
    <row r="14" spans="1:6" x14ac:dyDescent="0.25">
      <c r="A14" s="1"/>
      <c r="B14" s="4"/>
      <c r="C14" s="5"/>
      <c r="D14" s="3"/>
    </row>
    <row r="15" spans="1:6" x14ac:dyDescent="0.25">
      <c r="A15" s="6"/>
      <c r="B15" s="6"/>
      <c r="C15" s="6"/>
      <c r="D15" s="6"/>
      <c r="E15" s="6"/>
      <c r="F15" s="6"/>
    </row>
    <row r="16" spans="1:6" x14ac:dyDescent="0.25">
      <c r="A16" s="6"/>
      <c r="B16" s="6"/>
      <c r="C16" s="6"/>
      <c r="D16" s="6"/>
      <c r="E16" s="6"/>
      <c r="F16" s="6"/>
    </row>
    <row r="17" spans="1:5" x14ac:dyDescent="0.25">
      <c r="A17" t="s">
        <v>29</v>
      </c>
    </row>
    <row r="18" spans="1:5" x14ac:dyDescent="0.25">
      <c r="A18" t="s">
        <v>30</v>
      </c>
      <c r="B18" t="s">
        <v>67</v>
      </c>
    </row>
    <row r="19" spans="1:5" x14ac:dyDescent="0.25">
      <c r="A19" t="s">
        <v>31</v>
      </c>
      <c r="B19" t="s">
        <v>32</v>
      </c>
    </row>
    <row r="20" spans="1:5" x14ac:dyDescent="0.25">
      <c r="A20" t="s">
        <v>33</v>
      </c>
      <c r="B20" t="s">
        <v>34</v>
      </c>
      <c r="C20" t="s">
        <v>35</v>
      </c>
    </row>
    <row r="21" spans="1:5" x14ac:dyDescent="0.25">
      <c r="A21" t="s">
        <v>36</v>
      </c>
      <c r="B21" t="s">
        <v>68</v>
      </c>
    </row>
    <row r="22" spans="1:5" x14ac:dyDescent="0.25">
      <c r="A22" t="s">
        <v>31</v>
      </c>
      <c r="B22" t="s">
        <v>37</v>
      </c>
    </row>
    <row r="23" spans="1:5" x14ac:dyDescent="0.25">
      <c r="A23" t="s">
        <v>38</v>
      </c>
      <c r="B23" t="s">
        <v>39</v>
      </c>
    </row>
    <row r="24" spans="1:5" x14ac:dyDescent="0.25">
      <c r="A24" t="s">
        <v>31</v>
      </c>
      <c r="B24" t="s">
        <v>40</v>
      </c>
    </row>
    <row r="25" spans="1:5" x14ac:dyDescent="0.25">
      <c r="A25" t="s">
        <v>31</v>
      </c>
      <c r="B25" t="s">
        <v>69</v>
      </c>
    </row>
    <row r="26" spans="1:5" x14ac:dyDescent="0.25">
      <c r="A26" t="s">
        <v>41</v>
      </c>
      <c r="B26" t="s">
        <v>70</v>
      </c>
    </row>
    <row r="27" spans="1:5" x14ac:dyDescent="0.25">
      <c r="A27" t="s">
        <v>42</v>
      </c>
      <c r="B27" t="s">
        <v>43</v>
      </c>
      <c r="C27" t="s">
        <v>44</v>
      </c>
    </row>
    <row r="28" spans="1:5" x14ac:dyDescent="0.25">
      <c r="A28" t="s">
        <v>31</v>
      </c>
      <c r="B28" t="s">
        <v>45</v>
      </c>
    </row>
    <row r="29" spans="1:5" x14ac:dyDescent="0.25">
      <c r="A29" t="s">
        <v>31</v>
      </c>
      <c r="B29" t="s">
        <v>46</v>
      </c>
    </row>
    <row r="30" spans="1:5" x14ac:dyDescent="0.25">
      <c r="A30" t="s">
        <v>47</v>
      </c>
      <c r="B30" t="s">
        <v>50</v>
      </c>
    </row>
    <row r="31" spans="1:5" x14ac:dyDescent="0.25">
      <c r="A31" t="s">
        <v>48</v>
      </c>
      <c r="B31" t="s">
        <v>49</v>
      </c>
    </row>
    <row r="32" spans="1:5" x14ac:dyDescent="0.25">
      <c r="A32" s="6"/>
      <c r="B32" s="6"/>
      <c r="C32" s="6"/>
      <c r="D32" s="6"/>
      <c r="E32" s="6"/>
    </row>
    <row r="33" spans="1:19" x14ac:dyDescent="0.25">
      <c r="A33" s="6"/>
      <c r="B33" s="6"/>
      <c r="C33" s="6"/>
      <c r="D33" s="6"/>
      <c r="E33" s="6"/>
    </row>
    <row r="34" spans="1:19" x14ac:dyDescent="0.25">
      <c r="A34" s="6"/>
      <c r="B34" s="6"/>
      <c r="F34" s="1" t="s">
        <v>51</v>
      </c>
      <c r="G34" s="1" t="s">
        <v>14</v>
      </c>
    </row>
    <row r="35" spans="1:19" x14ac:dyDescent="0.25">
      <c r="G35" s="7" t="s">
        <v>15</v>
      </c>
      <c r="H35" s="7" t="s">
        <v>16</v>
      </c>
      <c r="I35" s="7" t="s">
        <v>17</v>
      </c>
      <c r="J35" s="7" t="s">
        <v>18</v>
      </c>
      <c r="K35" s="7" t="s">
        <v>19</v>
      </c>
      <c r="L35" s="7" t="s">
        <v>20</v>
      </c>
      <c r="M35" s="7" t="s">
        <v>21</v>
      </c>
      <c r="N35" s="7" t="s">
        <v>22</v>
      </c>
      <c r="O35" s="7" t="s">
        <v>23</v>
      </c>
      <c r="P35" s="7"/>
    </row>
    <row r="36" spans="1:19" x14ac:dyDescent="0.25">
      <c r="E36">
        <v>232</v>
      </c>
      <c r="F36">
        <v>288</v>
      </c>
      <c r="G36" s="8">
        <v>365</v>
      </c>
      <c r="H36" s="8">
        <v>429</v>
      </c>
      <c r="I36" s="8">
        <v>499</v>
      </c>
      <c r="J36" s="8">
        <v>478</v>
      </c>
      <c r="K36" s="8">
        <v>478</v>
      </c>
      <c r="L36" s="8">
        <v>443</v>
      </c>
      <c r="M36" s="8">
        <v>401</v>
      </c>
      <c r="N36" s="8">
        <v>351</v>
      </c>
      <c r="O36" s="8">
        <v>281</v>
      </c>
      <c r="P36" s="8">
        <v>246</v>
      </c>
    </row>
    <row r="37" spans="1:19" x14ac:dyDescent="0.25">
      <c r="E37">
        <v>260</v>
      </c>
      <c r="F37">
        <v>351</v>
      </c>
      <c r="G37" s="9">
        <v>124227</v>
      </c>
      <c r="H37" s="10">
        <v>81900</v>
      </c>
      <c r="I37" s="10">
        <v>75457</v>
      </c>
      <c r="J37" s="10">
        <v>55733</v>
      </c>
      <c r="K37" s="10">
        <v>57195</v>
      </c>
      <c r="L37" s="10">
        <v>55747</v>
      </c>
      <c r="M37" s="10">
        <v>43507</v>
      </c>
      <c r="N37" s="11">
        <v>61172</v>
      </c>
      <c r="O37" s="12">
        <v>569</v>
      </c>
      <c r="P37" s="8">
        <v>253</v>
      </c>
    </row>
    <row r="38" spans="1:19" x14ac:dyDescent="0.25">
      <c r="E38">
        <v>239</v>
      </c>
      <c r="F38">
        <v>386</v>
      </c>
      <c r="G38" s="13">
        <v>43009</v>
      </c>
      <c r="H38" s="12">
        <v>53675</v>
      </c>
      <c r="I38" s="12">
        <v>51061</v>
      </c>
      <c r="J38" s="12">
        <v>48110</v>
      </c>
      <c r="K38" s="12">
        <v>60188</v>
      </c>
      <c r="L38" s="12">
        <v>48918</v>
      </c>
      <c r="M38" s="12">
        <v>46255</v>
      </c>
      <c r="N38" s="14">
        <v>51672</v>
      </c>
      <c r="O38" s="12">
        <v>597</v>
      </c>
      <c r="P38" s="8">
        <v>302</v>
      </c>
    </row>
    <row r="39" spans="1:19" x14ac:dyDescent="0.25">
      <c r="E39">
        <v>232</v>
      </c>
      <c r="F39">
        <v>337</v>
      </c>
      <c r="G39" s="13">
        <v>30993</v>
      </c>
      <c r="H39" s="12">
        <v>40873</v>
      </c>
      <c r="I39" s="12">
        <v>37767</v>
      </c>
      <c r="J39" s="12">
        <v>40894</v>
      </c>
      <c r="K39" s="12">
        <v>46662</v>
      </c>
      <c r="L39" s="12">
        <v>41786</v>
      </c>
      <c r="M39" s="12">
        <v>41385</v>
      </c>
      <c r="N39" s="14">
        <v>49136</v>
      </c>
      <c r="O39" s="12">
        <v>555</v>
      </c>
      <c r="P39" s="8">
        <v>330</v>
      </c>
    </row>
    <row r="40" spans="1:19" x14ac:dyDescent="0.25">
      <c r="E40">
        <v>225</v>
      </c>
      <c r="F40">
        <v>253</v>
      </c>
      <c r="G40" s="13">
        <v>39720</v>
      </c>
      <c r="H40" s="12">
        <v>43536</v>
      </c>
      <c r="I40" s="12">
        <v>44105</v>
      </c>
      <c r="J40" s="12">
        <v>42116</v>
      </c>
      <c r="K40" s="12">
        <v>47091</v>
      </c>
      <c r="L40" s="12">
        <v>40683</v>
      </c>
      <c r="M40" s="12">
        <v>41575</v>
      </c>
      <c r="N40" s="14">
        <v>50147</v>
      </c>
      <c r="O40" s="8">
        <v>386</v>
      </c>
      <c r="P40" s="8">
        <v>295</v>
      </c>
    </row>
    <row r="41" spans="1:19" x14ac:dyDescent="0.25">
      <c r="E41">
        <v>239</v>
      </c>
      <c r="F41">
        <v>274</v>
      </c>
      <c r="G41" s="13">
        <v>53373</v>
      </c>
      <c r="H41" s="12">
        <v>49030</v>
      </c>
      <c r="I41" s="12">
        <v>44828</v>
      </c>
      <c r="J41" s="12">
        <v>51061</v>
      </c>
      <c r="K41" s="12">
        <v>52206</v>
      </c>
      <c r="L41" s="12">
        <v>52747</v>
      </c>
      <c r="M41" s="12">
        <v>48897</v>
      </c>
      <c r="N41" s="14">
        <v>47702</v>
      </c>
      <c r="O41" s="8">
        <v>379</v>
      </c>
      <c r="P41" s="8">
        <v>302</v>
      </c>
    </row>
    <row r="42" spans="1:19" x14ac:dyDescent="0.25">
      <c r="E42">
        <v>204</v>
      </c>
      <c r="F42">
        <v>239</v>
      </c>
      <c r="G42" s="15">
        <v>46775</v>
      </c>
      <c r="H42" s="16">
        <v>42671</v>
      </c>
      <c r="I42" s="16">
        <v>50239</v>
      </c>
      <c r="J42" s="16">
        <v>48292</v>
      </c>
      <c r="K42" s="16">
        <v>48166</v>
      </c>
      <c r="L42" s="16">
        <v>48686</v>
      </c>
      <c r="M42" s="16">
        <v>46508</v>
      </c>
      <c r="N42" s="17">
        <v>56872</v>
      </c>
      <c r="O42" s="8">
        <v>288</v>
      </c>
      <c r="P42" s="8">
        <v>232</v>
      </c>
    </row>
    <row r="43" spans="1:19" x14ac:dyDescent="0.25">
      <c r="E43">
        <v>183</v>
      </c>
      <c r="F43">
        <v>211</v>
      </c>
      <c r="G43" s="8">
        <v>260</v>
      </c>
      <c r="H43" s="8">
        <v>288</v>
      </c>
      <c r="I43" s="8">
        <v>316</v>
      </c>
      <c r="J43" s="8">
        <v>288</v>
      </c>
      <c r="K43" s="8">
        <v>295</v>
      </c>
      <c r="L43" s="8">
        <v>295</v>
      </c>
      <c r="M43" s="8">
        <v>302</v>
      </c>
      <c r="N43" s="8">
        <v>232</v>
      </c>
      <c r="O43" s="8">
        <v>197</v>
      </c>
      <c r="P43" s="8">
        <v>169</v>
      </c>
    </row>
    <row r="44" spans="1:19" x14ac:dyDescent="0.25">
      <c r="R44" t="s">
        <v>24</v>
      </c>
      <c r="S44">
        <f>AVERAGE(O37:O39)</f>
        <v>573.66666666666663</v>
      </c>
    </row>
    <row r="45" spans="1:19" x14ac:dyDescent="0.25">
      <c r="G45" s="7" t="s">
        <v>15</v>
      </c>
      <c r="H45" s="7" t="s">
        <v>16</v>
      </c>
      <c r="I45" s="7" t="s">
        <v>17</v>
      </c>
      <c r="J45" s="7" t="s">
        <v>18</v>
      </c>
      <c r="K45" s="7" t="s">
        <v>19</v>
      </c>
      <c r="L45" s="7" t="s">
        <v>20</v>
      </c>
      <c r="M45" s="7" t="s">
        <v>21</v>
      </c>
      <c r="N45" s="7" t="s">
        <v>15</v>
      </c>
      <c r="O45" s="7" t="s">
        <v>23</v>
      </c>
    </row>
    <row r="46" spans="1:19" x14ac:dyDescent="0.25">
      <c r="G46">
        <f>G37-$S$44</f>
        <v>123653.33333333333</v>
      </c>
      <c r="H46">
        <f t="shared" ref="H46:N46" si="0">H37-$S$44</f>
        <v>81326.333333333328</v>
      </c>
      <c r="I46">
        <f t="shared" si="0"/>
        <v>74883.333333333328</v>
      </c>
      <c r="J46">
        <f t="shared" si="0"/>
        <v>55159.333333333336</v>
      </c>
      <c r="K46">
        <f t="shared" si="0"/>
        <v>56621.333333333336</v>
      </c>
      <c r="L46">
        <f t="shared" si="0"/>
        <v>55173.333333333336</v>
      </c>
      <c r="M46">
        <f t="shared" si="0"/>
        <v>42933.333333333336</v>
      </c>
      <c r="N46">
        <f t="shared" si="0"/>
        <v>60598.333333333336</v>
      </c>
    </row>
    <row r="47" spans="1:19" x14ac:dyDescent="0.25">
      <c r="G47">
        <f t="shared" ref="G47:N51" si="1">G38-$S$44</f>
        <v>42435.333333333336</v>
      </c>
      <c r="H47">
        <f t="shared" si="1"/>
        <v>53101.333333333336</v>
      </c>
      <c r="I47">
        <f t="shared" si="1"/>
        <v>50487.333333333336</v>
      </c>
      <c r="J47">
        <f t="shared" si="1"/>
        <v>47536.333333333336</v>
      </c>
      <c r="K47">
        <f t="shared" si="1"/>
        <v>59614.333333333336</v>
      </c>
      <c r="L47">
        <f t="shared" si="1"/>
        <v>48344.333333333336</v>
      </c>
      <c r="M47">
        <f t="shared" si="1"/>
        <v>45681.333333333336</v>
      </c>
      <c r="N47">
        <f t="shared" si="1"/>
        <v>51098.333333333336</v>
      </c>
    </row>
    <row r="48" spans="1:19" x14ac:dyDescent="0.25">
      <c r="G48">
        <f t="shared" si="1"/>
        <v>30419.333333333332</v>
      </c>
      <c r="H48">
        <f t="shared" si="1"/>
        <v>40299.333333333336</v>
      </c>
      <c r="I48">
        <f t="shared" si="1"/>
        <v>37193.333333333336</v>
      </c>
      <c r="J48">
        <f t="shared" si="1"/>
        <v>40320.333333333336</v>
      </c>
      <c r="K48">
        <f t="shared" si="1"/>
        <v>46088.333333333336</v>
      </c>
      <c r="L48">
        <f t="shared" si="1"/>
        <v>41212.333333333336</v>
      </c>
      <c r="M48">
        <f t="shared" si="1"/>
        <v>40811.333333333336</v>
      </c>
      <c r="N48">
        <f t="shared" si="1"/>
        <v>48562.333333333336</v>
      </c>
    </row>
    <row r="49" spans="3:17" x14ac:dyDescent="0.25">
      <c r="G49">
        <f t="shared" si="1"/>
        <v>39146.333333333336</v>
      </c>
      <c r="H49">
        <f t="shared" si="1"/>
        <v>42962.333333333336</v>
      </c>
      <c r="I49">
        <f t="shared" si="1"/>
        <v>43531.333333333336</v>
      </c>
      <c r="J49">
        <f t="shared" si="1"/>
        <v>41542.333333333336</v>
      </c>
      <c r="K49">
        <f t="shared" si="1"/>
        <v>46517.333333333336</v>
      </c>
      <c r="L49">
        <f t="shared" si="1"/>
        <v>40109.333333333336</v>
      </c>
      <c r="M49">
        <f t="shared" si="1"/>
        <v>41001.333333333336</v>
      </c>
      <c r="N49">
        <f t="shared" si="1"/>
        <v>49573.333333333336</v>
      </c>
    </row>
    <row r="50" spans="3:17" x14ac:dyDescent="0.25">
      <c r="G50">
        <f t="shared" si="1"/>
        <v>52799.333333333336</v>
      </c>
      <c r="H50">
        <f t="shared" si="1"/>
        <v>48456.333333333336</v>
      </c>
      <c r="I50">
        <f t="shared" si="1"/>
        <v>44254.333333333336</v>
      </c>
      <c r="J50">
        <f t="shared" si="1"/>
        <v>50487.333333333336</v>
      </c>
      <c r="K50">
        <f t="shared" si="1"/>
        <v>51632.333333333336</v>
      </c>
      <c r="L50">
        <f t="shared" si="1"/>
        <v>52173.333333333336</v>
      </c>
      <c r="M50">
        <f t="shared" si="1"/>
        <v>48323.333333333336</v>
      </c>
      <c r="N50">
        <f t="shared" si="1"/>
        <v>47128.333333333336</v>
      </c>
    </row>
    <row r="51" spans="3:17" x14ac:dyDescent="0.25">
      <c r="G51">
        <f t="shared" si="1"/>
        <v>46201.333333333336</v>
      </c>
      <c r="H51">
        <f t="shared" si="1"/>
        <v>42097.333333333336</v>
      </c>
      <c r="I51">
        <f t="shared" si="1"/>
        <v>49665.333333333336</v>
      </c>
      <c r="J51">
        <f t="shared" si="1"/>
        <v>47718.333333333336</v>
      </c>
      <c r="K51">
        <f t="shared" si="1"/>
        <v>47592.333333333336</v>
      </c>
      <c r="L51">
        <f t="shared" si="1"/>
        <v>48112.333333333336</v>
      </c>
      <c r="M51">
        <f t="shared" si="1"/>
        <v>45934.333333333336</v>
      </c>
      <c r="N51">
        <f t="shared" si="1"/>
        <v>56298.333333333336</v>
      </c>
    </row>
    <row r="52" spans="3:17" x14ac:dyDescent="0.25">
      <c r="P52" t="s">
        <v>15</v>
      </c>
      <c r="Q52">
        <f>AVERAGE(G46:G51,N46:N51)</f>
        <v>53992.833333333336</v>
      </c>
    </row>
    <row r="54" spans="3:17" x14ac:dyDescent="0.25">
      <c r="D54" t="s">
        <v>25</v>
      </c>
      <c r="G54">
        <f>AVERAGE(G46:G51)</f>
        <v>55775.833333333336</v>
      </c>
      <c r="H54">
        <f t="shared" ref="H54:M54" si="2">AVERAGE(H46:H51)</f>
        <v>51373.833333333336</v>
      </c>
      <c r="I54">
        <f t="shared" si="2"/>
        <v>50002.5</v>
      </c>
      <c r="J54">
        <f t="shared" si="2"/>
        <v>47127.333333333336</v>
      </c>
      <c r="K54">
        <f t="shared" si="2"/>
        <v>51344.333333333336</v>
      </c>
      <c r="L54">
        <f t="shared" si="2"/>
        <v>47520.833333333336</v>
      </c>
      <c r="M54">
        <f t="shared" si="2"/>
        <v>44114.166666666664</v>
      </c>
      <c r="N54">
        <f>AVERAGE(N46:N51)</f>
        <v>52209.833333333336</v>
      </c>
    </row>
    <row r="55" spans="3:17" x14ac:dyDescent="0.25">
      <c r="D55" t="s">
        <v>26</v>
      </c>
      <c r="G55">
        <f>MEDIAN(G46:G51)</f>
        <v>44318.333333333336</v>
      </c>
      <c r="H55">
        <f t="shared" ref="H55:N55" si="3">MEDIAN(H46:H51)</f>
        <v>45709.333333333336</v>
      </c>
      <c r="I55">
        <f t="shared" si="3"/>
        <v>46959.833333333336</v>
      </c>
      <c r="J55">
        <f t="shared" si="3"/>
        <v>47627.333333333336</v>
      </c>
      <c r="K55">
        <f t="shared" si="3"/>
        <v>49612.333333333336</v>
      </c>
      <c r="L55">
        <f t="shared" si="3"/>
        <v>48228.333333333336</v>
      </c>
      <c r="M55">
        <f t="shared" si="3"/>
        <v>44307.333333333336</v>
      </c>
      <c r="N55">
        <f t="shared" si="3"/>
        <v>50335.833333333336</v>
      </c>
    </row>
    <row r="56" spans="3:17" x14ac:dyDescent="0.25">
      <c r="D56" t="s">
        <v>27</v>
      </c>
      <c r="G56">
        <f>STDEV(G46:G51)</f>
        <v>34074.468188073006</v>
      </c>
      <c r="H56">
        <f t="shared" ref="H56:N56" si="4">STDEV(H46:H51)</f>
        <v>15414.925582045475</v>
      </c>
      <c r="I56">
        <f t="shared" si="4"/>
        <v>13102.646914523295</v>
      </c>
      <c r="J56">
        <f t="shared" si="4"/>
        <v>5547.0110870630479</v>
      </c>
      <c r="K56">
        <f t="shared" si="4"/>
        <v>5680.2384104895091</v>
      </c>
      <c r="L56">
        <f t="shared" si="4"/>
        <v>5932.3189647894342</v>
      </c>
      <c r="M56">
        <f t="shared" si="4"/>
        <v>3015.9213793908266</v>
      </c>
      <c r="N56">
        <f t="shared" si="4"/>
        <v>5184.500506316881</v>
      </c>
    </row>
    <row r="60" spans="3:17" x14ac:dyDescent="0.25">
      <c r="C60" s="1" t="s">
        <v>28</v>
      </c>
      <c r="G60" s="7" t="s">
        <v>15</v>
      </c>
      <c r="H60" s="7" t="s">
        <v>16</v>
      </c>
      <c r="I60" s="7" t="s">
        <v>17</v>
      </c>
      <c r="J60" s="7" t="s">
        <v>18</v>
      </c>
      <c r="K60" s="7" t="s">
        <v>19</v>
      </c>
      <c r="L60" s="7" t="s">
        <v>20</v>
      </c>
      <c r="M60" s="7" t="s">
        <v>21</v>
      </c>
      <c r="N60" s="7" t="s">
        <v>15</v>
      </c>
    </row>
    <row r="61" spans="3:17" x14ac:dyDescent="0.25">
      <c r="G61">
        <f>G46/$Q$52*100</f>
        <v>229.01804869164732</v>
      </c>
      <c r="H61">
        <f t="shared" ref="H61:N61" si="5">H46/$Q$52*100</f>
        <v>150.62431125118457</v>
      </c>
      <c r="I61">
        <f t="shared" si="5"/>
        <v>138.69124606043391</v>
      </c>
      <c r="J61">
        <f t="shared" si="5"/>
        <v>102.16047191448247</v>
      </c>
      <c r="K61">
        <f t="shared" si="5"/>
        <v>104.86823868599846</v>
      </c>
      <c r="L61">
        <f t="shared" si="5"/>
        <v>102.18640128165157</v>
      </c>
      <c r="M61">
        <f>M46/$Q$52*100</f>
        <v>79.516725985238779</v>
      </c>
      <c r="N61">
        <f t="shared" si="5"/>
        <v>112.23403105967766</v>
      </c>
    </row>
    <row r="62" spans="3:17" x14ac:dyDescent="0.25">
      <c r="G62">
        <f t="shared" ref="G62:N66" si="6">G47/$Q$52*100</f>
        <v>78.594381353080806</v>
      </c>
      <c r="H62">
        <f t="shared" si="6"/>
        <v>98.348854940624847</v>
      </c>
      <c r="I62">
        <f t="shared" si="6"/>
        <v>93.507471670622948</v>
      </c>
      <c r="J62">
        <f t="shared" si="6"/>
        <v>88.041931490907743</v>
      </c>
      <c r="K62">
        <f t="shared" si="6"/>
        <v>110.41156696722096</v>
      </c>
      <c r="L62">
        <f t="shared" si="6"/>
        <v>89.538426396095787</v>
      </c>
      <c r="M62">
        <f t="shared" si="6"/>
        <v>84.606290341002051</v>
      </c>
      <c r="N62">
        <f t="shared" si="6"/>
        <v>94.639103337788654</v>
      </c>
    </row>
    <row r="63" spans="3:17" x14ac:dyDescent="0.25">
      <c r="G63">
        <f t="shared" si="6"/>
        <v>56.339575931373609</v>
      </c>
      <c r="H63">
        <f t="shared" si="6"/>
        <v>74.638300762138186</v>
      </c>
      <c r="I63">
        <f t="shared" si="6"/>
        <v>68.885685445907953</v>
      </c>
      <c r="J63">
        <f t="shared" si="6"/>
        <v>74.677194812891827</v>
      </c>
      <c r="K63">
        <f t="shared" si="6"/>
        <v>85.360094086560864</v>
      </c>
      <c r="L63">
        <f t="shared" si="6"/>
        <v>76.329265921094475</v>
      </c>
      <c r="M63">
        <f t="shared" si="6"/>
        <v>75.586574761465258</v>
      </c>
      <c r="N63">
        <f t="shared" si="6"/>
        <v>89.94218368487175</v>
      </c>
    </row>
    <row r="64" spans="3:17" x14ac:dyDescent="0.25">
      <c r="G64">
        <f t="shared" si="6"/>
        <v>72.502832165997347</v>
      </c>
      <c r="H64">
        <f t="shared" si="6"/>
        <v>79.570436817231922</v>
      </c>
      <c r="I64">
        <f t="shared" si="6"/>
        <v>80.624280382890319</v>
      </c>
      <c r="J64">
        <f t="shared" si="6"/>
        <v>76.940458147223239</v>
      </c>
      <c r="K64">
        <f t="shared" si="6"/>
        <v>86.154643980528277</v>
      </c>
      <c r="L64">
        <f t="shared" si="6"/>
        <v>74.286402207700405</v>
      </c>
      <c r="M64">
        <f t="shared" si="6"/>
        <v>75.938473315903039</v>
      </c>
      <c r="N64">
        <f t="shared" si="6"/>
        <v>91.814654414011727</v>
      </c>
    </row>
    <row r="65" spans="4:14" x14ac:dyDescent="0.25">
      <c r="G65">
        <f t="shared" si="6"/>
        <v>97.789521448834265</v>
      </c>
      <c r="H65">
        <f t="shared" si="6"/>
        <v>89.745861333448573</v>
      </c>
      <c r="I65">
        <f t="shared" si="6"/>
        <v>81.963346987408826</v>
      </c>
      <c r="J65">
        <f t="shared" si="6"/>
        <v>93.507471670622948</v>
      </c>
      <c r="K65">
        <f t="shared" si="6"/>
        <v>95.628123485524313</v>
      </c>
      <c r="L65">
        <f t="shared" si="6"/>
        <v>96.630108316844527</v>
      </c>
      <c r="M65">
        <f t="shared" si="6"/>
        <v>89.499532345342132</v>
      </c>
      <c r="N65">
        <f t="shared" si="6"/>
        <v>87.286275647693984</v>
      </c>
    </row>
    <row r="66" spans="4:14" x14ac:dyDescent="0.25">
      <c r="G66">
        <f t="shared" si="6"/>
        <v>85.569381121568597</v>
      </c>
      <c r="H66">
        <f t="shared" si="6"/>
        <v>77.968372345712538</v>
      </c>
      <c r="I66">
        <f t="shared" si="6"/>
        <v>91.98504739826582</v>
      </c>
      <c r="J66">
        <f t="shared" si="6"/>
        <v>88.37901326410605</v>
      </c>
      <c r="K66">
        <f t="shared" si="6"/>
        <v>88.14564895958415</v>
      </c>
      <c r="L66">
        <f t="shared" si="6"/>
        <v>89.108739740150696</v>
      </c>
      <c r="M66">
        <f t="shared" si="6"/>
        <v>85.074871047700768</v>
      </c>
      <c r="N66">
        <f t="shared" si="6"/>
        <v>104.27001114345423</v>
      </c>
    </row>
    <row r="69" spans="4:14" x14ac:dyDescent="0.25">
      <c r="D69" s="1" t="s">
        <v>25</v>
      </c>
      <c r="G69">
        <f t="shared" ref="G69:N69" si="7">AVERAGE(G61:G66)</f>
        <v>103.30229011875031</v>
      </c>
      <c r="H69">
        <f t="shared" si="7"/>
        <v>95.149356241723424</v>
      </c>
      <c r="I69">
        <f t="shared" si="7"/>
        <v>92.609512990921644</v>
      </c>
      <c r="J69">
        <f t="shared" si="7"/>
        <v>87.284423550039037</v>
      </c>
      <c r="K69">
        <f t="shared" si="7"/>
        <v>95.094719360902829</v>
      </c>
      <c r="L69">
        <f t="shared" si="7"/>
        <v>88.013223977256246</v>
      </c>
      <c r="M69">
        <f t="shared" si="7"/>
        <v>81.703744632775326</v>
      </c>
      <c r="N69">
        <f t="shared" si="7"/>
        <v>96.697709881249679</v>
      </c>
    </row>
    <row r="70" spans="4:14" x14ac:dyDescent="0.25">
      <c r="D70" s="1" t="s">
        <v>26</v>
      </c>
      <c r="G70">
        <f t="shared" ref="G70:N70" si="8">MEDIAN(G61:G66)</f>
        <v>82.081881237324694</v>
      </c>
      <c r="H70">
        <f t="shared" si="8"/>
        <v>84.658149075340248</v>
      </c>
      <c r="I70">
        <f t="shared" si="8"/>
        <v>86.974197192837323</v>
      </c>
      <c r="J70">
        <f t="shared" si="8"/>
        <v>88.210472377506903</v>
      </c>
      <c r="K70">
        <f t="shared" si="8"/>
        <v>91.886886222554239</v>
      </c>
      <c r="L70">
        <f t="shared" si="8"/>
        <v>89.323583068123241</v>
      </c>
      <c r="M70">
        <f t="shared" si="8"/>
        <v>82.061508163120408</v>
      </c>
      <c r="N70">
        <f t="shared" si="8"/>
        <v>93.226878875900184</v>
      </c>
    </row>
    <row r="71" spans="4:14" x14ac:dyDescent="0.25">
      <c r="D71" s="1" t="s">
        <v>27</v>
      </c>
      <c r="G71">
        <f t="shared" ref="G71:N71" si="9">STDEV(G61:G66)</f>
        <v>63.10924262431066</v>
      </c>
      <c r="H71">
        <f t="shared" si="9"/>
        <v>28.549947521514586</v>
      </c>
      <c r="I71">
        <f t="shared" si="9"/>
        <v>24.267381623838826</v>
      </c>
      <c r="J71">
        <f t="shared" si="9"/>
        <v>10.273606226251717</v>
      </c>
      <c r="K71">
        <f t="shared" si="9"/>
        <v>10.520356239543339</v>
      </c>
      <c r="L71">
        <f t="shared" si="9"/>
        <v>10.987234043016954</v>
      </c>
      <c r="M71">
        <f t="shared" si="9"/>
        <v>5.5857809142401491</v>
      </c>
      <c r="N71">
        <f t="shared" si="9"/>
        <v>9.6022012297623718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1253D-5587-495B-AAD6-80A3183D39C9}">
  <dimension ref="A1:S71"/>
  <sheetViews>
    <sheetView topLeftCell="A19" workbookViewId="0">
      <selection activeCell="Q35" sqref="Q35"/>
    </sheetView>
  </sheetViews>
  <sheetFormatPr defaultRowHeight="15" x14ac:dyDescent="0.25"/>
  <sheetData>
    <row r="1" spans="1:6" x14ac:dyDescent="0.25">
      <c r="A1" s="18" t="s">
        <v>71</v>
      </c>
    </row>
    <row r="2" spans="1:6" x14ac:dyDescent="0.25">
      <c r="A2" t="s">
        <v>0</v>
      </c>
      <c r="C2" s="2">
        <v>45460</v>
      </c>
    </row>
    <row r="3" spans="1:6" x14ac:dyDescent="0.25">
      <c r="A3" t="s">
        <v>1</v>
      </c>
      <c r="C3" s="2"/>
    </row>
    <row r="4" spans="1:6" x14ac:dyDescent="0.25">
      <c r="A4" t="s">
        <v>2</v>
      </c>
      <c r="C4" t="s">
        <v>61</v>
      </c>
      <c r="D4" s="3"/>
    </row>
    <row r="5" spans="1:6" x14ac:dyDescent="0.25">
      <c r="D5" s="3"/>
    </row>
    <row r="6" spans="1:6" x14ac:dyDescent="0.25">
      <c r="A6" s="1" t="s">
        <v>3</v>
      </c>
      <c r="D6" s="3"/>
    </row>
    <row r="7" spans="1:6" x14ac:dyDescent="0.25">
      <c r="A7" t="s">
        <v>4</v>
      </c>
      <c r="C7" t="s">
        <v>62</v>
      </c>
      <c r="D7" s="3"/>
    </row>
    <row r="8" spans="1:6" x14ac:dyDescent="0.25">
      <c r="A8" t="s">
        <v>5</v>
      </c>
      <c r="C8" s="2">
        <v>45437</v>
      </c>
      <c r="D8" s="3"/>
    </row>
    <row r="9" spans="1:6" x14ac:dyDescent="0.25">
      <c r="A9" t="s">
        <v>6</v>
      </c>
      <c r="C9" s="2"/>
      <c r="D9" s="3"/>
    </row>
    <row r="10" spans="1:6" x14ac:dyDescent="0.25">
      <c r="A10" t="s">
        <v>7</v>
      </c>
      <c r="C10" t="s">
        <v>8</v>
      </c>
      <c r="D10" s="3"/>
    </row>
    <row r="11" spans="1:6" x14ac:dyDescent="0.25">
      <c r="A11" t="s">
        <v>9</v>
      </c>
      <c r="C11" t="s">
        <v>10</v>
      </c>
      <c r="D11" s="3"/>
    </row>
    <row r="12" spans="1:6" x14ac:dyDescent="0.25">
      <c r="A12" t="s">
        <v>11</v>
      </c>
      <c r="C12" t="s">
        <v>12</v>
      </c>
      <c r="D12" s="3"/>
    </row>
    <row r="13" spans="1:6" x14ac:dyDescent="0.25">
      <c r="D13" s="3"/>
    </row>
    <row r="14" spans="1:6" x14ac:dyDescent="0.25">
      <c r="A14" s="1"/>
      <c r="B14" s="4"/>
      <c r="C14" s="5"/>
      <c r="D14" s="3"/>
    </row>
    <row r="15" spans="1:6" x14ac:dyDescent="0.25">
      <c r="A15" s="6"/>
      <c r="B15" s="6"/>
      <c r="C15" s="6"/>
      <c r="D15" s="6"/>
      <c r="E15" s="6"/>
      <c r="F15" s="6"/>
    </row>
    <row r="16" spans="1:6" x14ac:dyDescent="0.25">
      <c r="A16" s="6"/>
      <c r="B16" s="6"/>
      <c r="C16" s="6"/>
      <c r="D16" s="6"/>
      <c r="E16" s="6"/>
      <c r="F16" s="6"/>
    </row>
    <row r="17" spans="1:5" x14ac:dyDescent="0.25">
      <c r="A17" t="s">
        <v>29</v>
      </c>
    </row>
    <row r="18" spans="1:5" x14ac:dyDescent="0.25">
      <c r="A18" t="s">
        <v>30</v>
      </c>
      <c r="B18" t="s">
        <v>72</v>
      </c>
    </row>
    <row r="19" spans="1:5" x14ac:dyDescent="0.25">
      <c r="A19" t="s">
        <v>31</v>
      </c>
      <c r="B19" t="s">
        <v>32</v>
      </c>
    </row>
    <row r="20" spans="1:5" x14ac:dyDescent="0.25">
      <c r="A20" t="s">
        <v>33</v>
      </c>
      <c r="B20" t="s">
        <v>34</v>
      </c>
      <c r="C20" t="s">
        <v>35</v>
      </c>
    </row>
    <row r="21" spans="1:5" x14ac:dyDescent="0.25">
      <c r="A21" t="s">
        <v>36</v>
      </c>
      <c r="B21" t="s">
        <v>73</v>
      </c>
    </row>
    <row r="22" spans="1:5" x14ac:dyDescent="0.25">
      <c r="A22" t="s">
        <v>31</v>
      </c>
      <c r="B22" t="s">
        <v>37</v>
      </c>
    </row>
    <row r="23" spans="1:5" x14ac:dyDescent="0.25">
      <c r="A23" t="s">
        <v>38</v>
      </c>
      <c r="B23" t="s">
        <v>39</v>
      </c>
    </row>
    <row r="24" spans="1:5" x14ac:dyDescent="0.25">
      <c r="A24" t="s">
        <v>31</v>
      </c>
      <c r="B24" t="s">
        <v>40</v>
      </c>
    </row>
    <row r="25" spans="1:5" x14ac:dyDescent="0.25">
      <c r="A25" t="s">
        <v>31</v>
      </c>
      <c r="B25" t="s">
        <v>74</v>
      </c>
    </row>
    <row r="26" spans="1:5" x14ac:dyDescent="0.25">
      <c r="A26" t="s">
        <v>41</v>
      </c>
      <c r="B26" t="s">
        <v>75</v>
      </c>
    </row>
    <row r="27" spans="1:5" x14ac:dyDescent="0.25">
      <c r="A27" t="s">
        <v>42</v>
      </c>
      <c r="B27" t="s">
        <v>43</v>
      </c>
      <c r="C27" t="s">
        <v>44</v>
      </c>
    </row>
    <row r="28" spans="1:5" x14ac:dyDescent="0.25">
      <c r="A28" t="s">
        <v>31</v>
      </c>
      <c r="B28" t="s">
        <v>45</v>
      </c>
    </row>
    <row r="29" spans="1:5" x14ac:dyDescent="0.25">
      <c r="A29" t="s">
        <v>31</v>
      </c>
      <c r="B29" t="s">
        <v>46</v>
      </c>
    </row>
    <row r="30" spans="1:5" x14ac:dyDescent="0.25">
      <c r="A30" t="s">
        <v>47</v>
      </c>
      <c r="B30" t="s">
        <v>50</v>
      </c>
    </row>
    <row r="31" spans="1:5" x14ac:dyDescent="0.25">
      <c r="A31" t="s">
        <v>48</v>
      </c>
      <c r="B31" t="s">
        <v>49</v>
      </c>
    </row>
    <row r="32" spans="1:5" x14ac:dyDescent="0.25">
      <c r="A32" s="6"/>
      <c r="B32" s="6"/>
      <c r="C32" s="6"/>
      <c r="D32" s="6"/>
      <c r="E32" s="6"/>
    </row>
    <row r="33" spans="1:19" x14ac:dyDescent="0.25">
      <c r="A33" s="6"/>
      <c r="B33" s="6"/>
      <c r="C33" s="6"/>
      <c r="D33" s="6"/>
      <c r="E33" s="6"/>
    </row>
    <row r="34" spans="1:19" x14ac:dyDescent="0.25">
      <c r="A34" s="6"/>
      <c r="B34" s="6"/>
      <c r="F34" s="1" t="s">
        <v>52</v>
      </c>
      <c r="G34" s="1" t="s">
        <v>14</v>
      </c>
    </row>
    <row r="35" spans="1:19" x14ac:dyDescent="0.25">
      <c r="G35" s="7" t="s">
        <v>15</v>
      </c>
      <c r="H35" s="7" t="s">
        <v>16</v>
      </c>
      <c r="I35" s="7" t="s">
        <v>17</v>
      </c>
      <c r="J35" s="7" t="s">
        <v>18</v>
      </c>
      <c r="K35" s="7" t="s">
        <v>19</v>
      </c>
      <c r="L35" s="7" t="s">
        <v>20</v>
      </c>
      <c r="M35" s="7" t="s">
        <v>21</v>
      </c>
      <c r="N35" s="7" t="s">
        <v>22</v>
      </c>
      <c r="O35" s="7" t="s">
        <v>23</v>
      </c>
      <c r="P35" s="7"/>
    </row>
    <row r="36" spans="1:19" x14ac:dyDescent="0.25">
      <c r="E36">
        <v>204</v>
      </c>
      <c r="F36">
        <v>323</v>
      </c>
      <c r="G36" s="8">
        <v>393</v>
      </c>
      <c r="H36" s="8">
        <v>443</v>
      </c>
      <c r="I36" s="8">
        <v>506</v>
      </c>
      <c r="J36" s="8">
        <v>527</v>
      </c>
      <c r="K36" s="8">
        <v>499</v>
      </c>
      <c r="L36" s="8">
        <v>450</v>
      </c>
      <c r="M36" s="8">
        <v>457</v>
      </c>
      <c r="N36" s="8">
        <v>337</v>
      </c>
      <c r="O36" s="8">
        <v>288</v>
      </c>
      <c r="P36" s="8">
        <v>197</v>
      </c>
    </row>
    <row r="37" spans="1:19" x14ac:dyDescent="0.25">
      <c r="E37">
        <v>246</v>
      </c>
      <c r="F37">
        <v>393</v>
      </c>
      <c r="G37" s="9">
        <v>131513</v>
      </c>
      <c r="H37" s="10">
        <v>87964</v>
      </c>
      <c r="I37" s="10">
        <v>79504</v>
      </c>
      <c r="J37" s="10">
        <v>58425</v>
      </c>
      <c r="K37" s="10">
        <v>57005</v>
      </c>
      <c r="L37" s="10">
        <v>53281</v>
      </c>
      <c r="M37" s="10">
        <v>42552</v>
      </c>
      <c r="N37" s="11">
        <v>66020</v>
      </c>
      <c r="O37" s="12">
        <v>675</v>
      </c>
      <c r="P37" s="8">
        <v>267</v>
      </c>
    </row>
    <row r="38" spans="1:19" x14ac:dyDescent="0.25">
      <c r="E38">
        <v>274</v>
      </c>
      <c r="F38">
        <v>379</v>
      </c>
      <c r="G38" s="13">
        <v>46943</v>
      </c>
      <c r="H38" s="12">
        <v>58558</v>
      </c>
      <c r="I38" s="12">
        <v>54820</v>
      </c>
      <c r="J38" s="12">
        <v>51391</v>
      </c>
      <c r="K38" s="12">
        <v>59731</v>
      </c>
      <c r="L38" s="12">
        <v>47576</v>
      </c>
      <c r="M38" s="12">
        <v>44730</v>
      </c>
      <c r="N38" s="14">
        <v>51412</v>
      </c>
      <c r="O38" s="12">
        <v>682</v>
      </c>
      <c r="P38" s="8">
        <v>323</v>
      </c>
    </row>
    <row r="39" spans="1:19" x14ac:dyDescent="0.25">
      <c r="E39">
        <v>232</v>
      </c>
      <c r="F39">
        <v>365</v>
      </c>
      <c r="G39" s="13">
        <v>34036</v>
      </c>
      <c r="H39" s="12">
        <v>44512</v>
      </c>
      <c r="I39" s="12">
        <v>41147</v>
      </c>
      <c r="J39" s="12">
        <v>43564</v>
      </c>
      <c r="K39" s="12">
        <v>46121</v>
      </c>
      <c r="L39" s="12">
        <v>41238</v>
      </c>
      <c r="M39" s="12">
        <v>40001</v>
      </c>
      <c r="N39" s="14">
        <v>49431</v>
      </c>
      <c r="O39" s="12">
        <v>689</v>
      </c>
      <c r="P39" s="8">
        <v>323</v>
      </c>
    </row>
    <row r="40" spans="1:19" x14ac:dyDescent="0.25">
      <c r="E40">
        <v>246</v>
      </c>
      <c r="F40">
        <v>351</v>
      </c>
      <c r="G40" s="13">
        <v>42552</v>
      </c>
      <c r="H40" s="12">
        <v>48307</v>
      </c>
      <c r="I40" s="12">
        <v>48124</v>
      </c>
      <c r="J40" s="12">
        <v>45826</v>
      </c>
      <c r="K40" s="12">
        <v>47077</v>
      </c>
      <c r="L40" s="12">
        <v>39425</v>
      </c>
      <c r="M40" s="12">
        <v>41779</v>
      </c>
      <c r="N40" s="14">
        <v>51068</v>
      </c>
      <c r="O40" s="8">
        <v>386</v>
      </c>
      <c r="P40" s="8">
        <v>288</v>
      </c>
    </row>
    <row r="41" spans="1:19" x14ac:dyDescent="0.25">
      <c r="E41">
        <v>218</v>
      </c>
      <c r="F41">
        <v>316</v>
      </c>
      <c r="G41" s="13">
        <v>58129</v>
      </c>
      <c r="H41" s="12">
        <v>54272</v>
      </c>
      <c r="I41" s="12">
        <v>50190</v>
      </c>
      <c r="J41" s="12">
        <v>55305</v>
      </c>
      <c r="K41" s="12">
        <v>52860</v>
      </c>
      <c r="L41" s="12">
        <v>49796</v>
      </c>
      <c r="M41" s="12">
        <v>48552</v>
      </c>
      <c r="N41" s="14">
        <v>50161</v>
      </c>
      <c r="O41" s="8">
        <v>379</v>
      </c>
      <c r="P41" s="8">
        <v>288</v>
      </c>
    </row>
    <row r="42" spans="1:19" x14ac:dyDescent="0.25">
      <c r="E42">
        <v>225</v>
      </c>
      <c r="F42">
        <v>260</v>
      </c>
      <c r="G42" s="15">
        <v>51785</v>
      </c>
      <c r="H42" s="16">
        <v>48039</v>
      </c>
      <c r="I42" s="16">
        <v>56099</v>
      </c>
      <c r="J42" s="16">
        <v>52628</v>
      </c>
      <c r="K42" s="16">
        <v>48735</v>
      </c>
      <c r="L42" s="16">
        <v>49199</v>
      </c>
      <c r="M42" s="16">
        <v>47885</v>
      </c>
      <c r="N42" s="17">
        <v>55516</v>
      </c>
      <c r="O42" s="8">
        <v>281</v>
      </c>
      <c r="P42" s="8">
        <v>218</v>
      </c>
    </row>
    <row r="43" spans="1:19" x14ac:dyDescent="0.25">
      <c r="E43">
        <v>204</v>
      </c>
      <c r="F43">
        <v>204</v>
      </c>
      <c r="G43" s="8">
        <v>267</v>
      </c>
      <c r="H43" s="8">
        <v>281</v>
      </c>
      <c r="I43" s="8">
        <v>344</v>
      </c>
      <c r="J43" s="8">
        <v>330</v>
      </c>
      <c r="K43" s="8">
        <v>302</v>
      </c>
      <c r="L43" s="8">
        <v>302</v>
      </c>
      <c r="M43" s="8">
        <v>295</v>
      </c>
      <c r="N43" s="8">
        <v>253</v>
      </c>
      <c r="O43" s="8">
        <v>183</v>
      </c>
      <c r="P43" s="8">
        <v>176</v>
      </c>
    </row>
    <row r="44" spans="1:19" x14ac:dyDescent="0.25">
      <c r="R44" t="s">
        <v>24</v>
      </c>
      <c r="S44">
        <f>AVERAGE(O37:O39)</f>
        <v>682</v>
      </c>
    </row>
    <row r="45" spans="1:19" x14ac:dyDescent="0.25">
      <c r="G45" s="7" t="s">
        <v>15</v>
      </c>
      <c r="H45" s="7" t="s">
        <v>16</v>
      </c>
      <c r="I45" s="7" t="s">
        <v>17</v>
      </c>
      <c r="J45" s="7" t="s">
        <v>18</v>
      </c>
      <c r="K45" s="7" t="s">
        <v>19</v>
      </c>
      <c r="L45" s="7" t="s">
        <v>20</v>
      </c>
      <c r="M45" s="7" t="s">
        <v>21</v>
      </c>
      <c r="N45" s="7" t="s">
        <v>15</v>
      </c>
      <c r="O45" s="7" t="s">
        <v>23</v>
      </c>
    </row>
    <row r="46" spans="1:19" x14ac:dyDescent="0.25">
      <c r="G46">
        <f>G37-$S$44</f>
        <v>130831</v>
      </c>
      <c r="H46">
        <f t="shared" ref="H46:N46" si="0">H37-$S$44</f>
        <v>87282</v>
      </c>
      <c r="I46">
        <f t="shared" si="0"/>
        <v>78822</v>
      </c>
      <c r="J46">
        <f t="shared" si="0"/>
        <v>57743</v>
      </c>
      <c r="K46">
        <f t="shared" si="0"/>
        <v>56323</v>
      </c>
      <c r="L46">
        <f t="shared" si="0"/>
        <v>52599</v>
      </c>
      <c r="M46">
        <f t="shared" si="0"/>
        <v>41870</v>
      </c>
      <c r="N46">
        <f t="shared" si="0"/>
        <v>65338</v>
      </c>
    </row>
    <row r="47" spans="1:19" x14ac:dyDescent="0.25">
      <c r="G47">
        <f t="shared" ref="G47:N51" si="1">G38-$S$44</f>
        <v>46261</v>
      </c>
      <c r="H47">
        <f t="shared" si="1"/>
        <v>57876</v>
      </c>
      <c r="I47">
        <f t="shared" si="1"/>
        <v>54138</v>
      </c>
      <c r="J47">
        <f t="shared" si="1"/>
        <v>50709</v>
      </c>
      <c r="K47">
        <f t="shared" si="1"/>
        <v>59049</v>
      </c>
      <c r="L47">
        <f t="shared" si="1"/>
        <v>46894</v>
      </c>
      <c r="M47">
        <f t="shared" si="1"/>
        <v>44048</v>
      </c>
      <c r="N47">
        <f t="shared" si="1"/>
        <v>50730</v>
      </c>
    </row>
    <row r="48" spans="1:19" x14ac:dyDescent="0.25">
      <c r="G48">
        <f t="shared" si="1"/>
        <v>33354</v>
      </c>
      <c r="H48">
        <f t="shared" si="1"/>
        <v>43830</v>
      </c>
      <c r="I48">
        <f t="shared" si="1"/>
        <v>40465</v>
      </c>
      <c r="J48">
        <f t="shared" si="1"/>
        <v>42882</v>
      </c>
      <c r="K48">
        <f t="shared" si="1"/>
        <v>45439</v>
      </c>
      <c r="L48">
        <f t="shared" si="1"/>
        <v>40556</v>
      </c>
      <c r="M48">
        <f t="shared" si="1"/>
        <v>39319</v>
      </c>
      <c r="N48">
        <f t="shared" si="1"/>
        <v>48749</v>
      </c>
    </row>
    <row r="49" spans="3:17" x14ac:dyDescent="0.25">
      <c r="G49">
        <f t="shared" si="1"/>
        <v>41870</v>
      </c>
      <c r="H49">
        <f t="shared" si="1"/>
        <v>47625</v>
      </c>
      <c r="I49">
        <f t="shared" si="1"/>
        <v>47442</v>
      </c>
      <c r="J49">
        <f t="shared" si="1"/>
        <v>45144</v>
      </c>
      <c r="K49">
        <f t="shared" si="1"/>
        <v>46395</v>
      </c>
      <c r="L49">
        <f t="shared" si="1"/>
        <v>38743</v>
      </c>
      <c r="M49">
        <f t="shared" si="1"/>
        <v>41097</v>
      </c>
      <c r="N49">
        <f t="shared" si="1"/>
        <v>50386</v>
      </c>
    </row>
    <row r="50" spans="3:17" x14ac:dyDescent="0.25">
      <c r="G50">
        <f t="shared" si="1"/>
        <v>57447</v>
      </c>
      <c r="H50">
        <f t="shared" si="1"/>
        <v>53590</v>
      </c>
      <c r="I50">
        <f t="shared" si="1"/>
        <v>49508</v>
      </c>
      <c r="J50">
        <f t="shared" si="1"/>
        <v>54623</v>
      </c>
      <c r="K50">
        <f t="shared" si="1"/>
        <v>52178</v>
      </c>
      <c r="L50">
        <f t="shared" si="1"/>
        <v>49114</v>
      </c>
      <c r="M50">
        <f t="shared" si="1"/>
        <v>47870</v>
      </c>
      <c r="N50">
        <f t="shared" si="1"/>
        <v>49479</v>
      </c>
    </row>
    <row r="51" spans="3:17" x14ac:dyDescent="0.25">
      <c r="G51">
        <f t="shared" si="1"/>
        <v>51103</v>
      </c>
      <c r="H51">
        <f t="shared" si="1"/>
        <v>47357</v>
      </c>
      <c r="I51">
        <f t="shared" si="1"/>
        <v>55417</v>
      </c>
      <c r="J51">
        <f t="shared" si="1"/>
        <v>51946</v>
      </c>
      <c r="K51">
        <f t="shared" si="1"/>
        <v>48053</v>
      </c>
      <c r="L51">
        <f t="shared" si="1"/>
        <v>48517</v>
      </c>
      <c r="M51">
        <f t="shared" si="1"/>
        <v>47203</v>
      </c>
      <c r="N51">
        <f t="shared" si="1"/>
        <v>54834</v>
      </c>
    </row>
    <row r="52" spans="3:17" x14ac:dyDescent="0.25">
      <c r="P52" t="s">
        <v>15</v>
      </c>
      <c r="Q52">
        <f>AVERAGE(G46:G51,N46:N51)</f>
        <v>56698.5</v>
      </c>
    </row>
    <row r="54" spans="3:17" x14ac:dyDescent="0.25">
      <c r="D54" t="s">
        <v>25</v>
      </c>
      <c r="G54">
        <f>AVERAGE(G46:G51)</f>
        <v>60144.333333333336</v>
      </c>
      <c r="H54">
        <f t="shared" ref="H54:M54" si="2">AVERAGE(H46:H51)</f>
        <v>56260</v>
      </c>
      <c r="I54">
        <f t="shared" si="2"/>
        <v>54298.666666666664</v>
      </c>
      <c r="J54">
        <f t="shared" si="2"/>
        <v>50507.833333333336</v>
      </c>
      <c r="K54">
        <f t="shared" si="2"/>
        <v>51239.5</v>
      </c>
      <c r="L54">
        <f t="shared" si="2"/>
        <v>46070.5</v>
      </c>
      <c r="M54">
        <f t="shared" si="2"/>
        <v>43567.833333333336</v>
      </c>
      <c r="N54">
        <f>AVERAGE(N46:N51)</f>
        <v>53252.666666666664</v>
      </c>
    </row>
    <row r="55" spans="3:17" x14ac:dyDescent="0.25">
      <c r="D55" t="s">
        <v>26</v>
      </c>
      <c r="G55">
        <f>MEDIAN(G46:G51)</f>
        <v>48682</v>
      </c>
      <c r="H55">
        <f t="shared" ref="H55:N55" si="3">MEDIAN(H46:H51)</f>
        <v>50607.5</v>
      </c>
      <c r="I55">
        <f t="shared" si="3"/>
        <v>51823</v>
      </c>
      <c r="J55">
        <f t="shared" si="3"/>
        <v>51327.5</v>
      </c>
      <c r="K55">
        <f t="shared" si="3"/>
        <v>50115.5</v>
      </c>
      <c r="L55">
        <f t="shared" si="3"/>
        <v>47705.5</v>
      </c>
      <c r="M55">
        <f t="shared" si="3"/>
        <v>42959</v>
      </c>
      <c r="N55">
        <f t="shared" si="3"/>
        <v>50558</v>
      </c>
    </row>
    <row r="56" spans="3:17" x14ac:dyDescent="0.25">
      <c r="D56" t="s">
        <v>27</v>
      </c>
      <c r="G56">
        <f>STDEV(G46:G51)</f>
        <v>35581.023940671897</v>
      </c>
      <c r="H56">
        <f t="shared" ref="H56:N56" si="4">STDEV(H46:H51)</f>
        <v>16002.727105090557</v>
      </c>
      <c r="I56">
        <f t="shared" si="4"/>
        <v>13145.379867720309</v>
      </c>
      <c r="J56">
        <f t="shared" si="4"/>
        <v>5626.9897251253969</v>
      </c>
      <c r="K56">
        <f t="shared" si="4"/>
        <v>5567.4016830115643</v>
      </c>
      <c r="L56">
        <f t="shared" si="4"/>
        <v>5341.3422563996028</v>
      </c>
      <c r="M56">
        <f t="shared" si="4"/>
        <v>3434.9344923399435</v>
      </c>
      <c r="N56">
        <f t="shared" si="4"/>
        <v>6287.4652338336473</v>
      </c>
    </row>
    <row r="60" spans="3:17" x14ac:dyDescent="0.25">
      <c r="C60" s="1" t="s">
        <v>28</v>
      </c>
      <c r="G60" s="7" t="s">
        <v>15</v>
      </c>
      <c r="H60" s="7" t="s">
        <v>16</v>
      </c>
      <c r="I60" s="7" t="s">
        <v>17</v>
      </c>
      <c r="J60" s="7" t="s">
        <v>18</v>
      </c>
      <c r="K60" s="7" t="s">
        <v>19</v>
      </c>
      <c r="L60" s="7" t="s">
        <v>20</v>
      </c>
      <c r="M60" s="7" t="s">
        <v>21</v>
      </c>
      <c r="N60" s="7" t="s">
        <v>15</v>
      </c>
    </row>
    <row r="61" spans="3:17" x14ac:dyDescent="0.25">
      <c r="G61">
        <f>G46/$Q$52*100</f>
        <v>230.74860886972317</v>
      </c>
      <c r="H61">
        <f t="shared" ref="H61:N61" si="5">H46/$Q$52*100</f>
        <v>153.94058043863595</v>
      </c>
      <c r="I61">
        <f t="shared" si="5"/>
        <v>139.0195507817667</v>
      </c>
      <c r="J61">
        <f t="shared" si="5"/>
        <v>101.84220041094562</v>
      </c>
      <c r="K61">
        <f t="shared" si="5"/>
        <v>99.337724983906099</v>
      </c>
      <c r="L61">
        <f t="shared" si="5"/>
        <v>92.769649990740504</v>
      </c>
      <c r="M61">
        <f>M46/$Q$52*100</f>
        <v>73.846750795876432</v>
      </c>
      <c r="N61">
        <f t="shared" si="5"/>
        <v>115.2376165154281</v>
      </c>
    </row>
    <row r="62" spans="3:17" x14ac:dyDescent="0.25">
      <c r="G62">
        <f t="shared" ref="G62:N66" si="6">G47/$Q$52*100</f>
        <v>81.591223753714829</v>
      </c>
      <c r="H62">
        <f t="shared" si="6"/>
        <v>102.07677451784438</v>
      </c>
      <c r="I62">
        <f t="shared" si="6"/>
        <v>95.484007513426278</v>
      </c>
      <c r="J62">
        <f t="shared" si="6"/>
        <v>89.436228471652697</v>
      </c>
      <c r="K62">
        <f t="shared" si="6"/>
        <v>104.14561231778619</v>
      </c>
      <c r="L62">
        <f t="shared" si="6"/>
        <v>82.707655405345832</v>
      </c>
      <c r="M62">
        <f t="shared" si="6"/>
        <v>77.688122260729997</v>
      </c>
      <c r="N62">
        <f t="shared" si="6"/>
        <v>89.473266488531451</v>
      </c>
    </row>
    <row r="63" spans="3:17" x14ac:dyDescent="0.25">
      <c r="G63">
        <f t="shared" si="6"/>
        <v>58.82695309399719</v>
      </c>
      <c r="H63">
        <f t="shared" si="6"/>
        <v>77.303632371226755</v>
      </c>
      <c r="I63">
        <f t="shared" si="6"/>
        <v>71.368731095178887</v>
      </c>
      <c r="J63">
        <f t="shared" si="6"/>
        <v>75.631630466414464</v>
      </c>
      <c r="K63">
        <f t="shared" si="6"/>
        <v>80.141449950175044</v>
      </c>
      <c r="L63">
        <f t="shared" si="6"/>
        <v>71.529229168320157</v>
      </c>
      <c r="M63">
        <f t="shared" si="6"/>
        <v>69.34751360265264</v>
      </c>
      <c r="N63">
        <f t="shared" si="6"/>
        <v>85.97934689630236</v>
      </c>
    </row>
    <row r="64" spans="3:17" x14ac:dyDescent="0.25">
      <c r="G64">
        <f t="shared" si="6"/>
        <v>73.846750795876432</v>
      </c>
      <c r="H64">
        <f t="shared" si="6"/>
        <v>83.996931135744333</v>
      </c>
      <c r="I64">
        <f t="shared" si="6"/>
        <v>83.674171274372327</v>
      </c>
      <c r="J64">
        <f t="shared" si="6"/>
        <v>79.621153998783029</v>
      </c>
      <c r="K64">
        <f t="shared" si="6"/>
        <v>81.827561575703058</v>
      </c>
      <c r="L64">
        <f t="shared" si="6"/>
        <v>68.331613711121108</v>
      </c>
      <c r="M64">
        <f t="shared" si="6"/>
        <v>72.483399031720424</v>
      </c>
      <c r="N64">
        <f t="shared" si="6"/>
        <v>88.866548497755673</v>
      </c>
    </row>
    <row r="65" spans="4:14" x14ac:dyDescent="0.25">
      <c r="G65">
        <f t="shared" si="6"/>
        <v>101.32014074446414</v>
      </c>
      <c r="H65">
        <f t="shared" si="6"/>
        <v>94.517491644399769</v>
      </c>
      <c r="I65">
        <f t="shared" si="6"/>
        <v>87.318006649205898</v>
      </c>
      <c r="J65">
        <f t="shared" si="6"/>
        <v>96.33940933181654</v>
      </c>
      <c r="K65">
        <f t="shared" si="6"/>
        <v>92.027125938075955</v>
      </c>
      <c r="L65">
        <f t="shared" si="6"/>
        <v>86.623102903956891</v>
      </c>
      <c r="M65">
        <f t="shared" si="6"/>
        <v>84.429041332663118</v>
      </c>
      <c r="N65">
        <f t="shared" si="6"/>
        <v>87.266858911611422</v>
      </c>
    </row>
    <row r="66" spans="4:14" x14ac:dyDescent="0.25">
      <c r="G66">
        <f t="shared" si="6"/>
        <v>90.131132216901676</v>
      </c>
      <c r="H66">
        <f t="shared" si="6"/>
        <v>83.52425549176786</v>
      </c>
      <c r="I66">
        <f t="shared" si="6"/>
        <v>97.739799112851315</v>
      </c>
      <c r="J66">
        <f t="shared" si="6"/>
        <v>91.617944037320214</v>
      </c>
      <c r="K66">
        <f t="shared" si="6"/>
        <v>84.75180119403511</v>
      </c>
      <c r="L66">
        <f t="shared" si="6"/>
        <v>85.570164995546619</v>
      </c>
      <c r="M66">
        <f t="shared" si="6"/>
        <v>83.252643367990331</v>
      </c>
      <c r="N66">
        <f t="shared" si="6"/>
        <v>96.711553215693542</v>
      </c>
    </row>
    <row r="69" spans="4:14" x14ac:dyDescent="0.25">
      <c r="D69" s="1" t="s">
        <v>25</v>
      </c>
      <c r="G69">
        <f t="shared" ref="G69:N69" si="7">AVERAGE(G61:G66)</f>
        <v>106.07746824577957</v>
      </c>
      <c r="H69">
        <f t="shared" si="7"/>
        <v>99.226610933269853</v>
      </c>
      <c r="I69">
        <f t="shared" si="7"/>
        <v>95.767377737800231</v>
      </c>
      <c r="J69">
        <f t="shared" si="7"/>
        <v>89.081427786155416</v>
      </c>
      <c r="K69">
        <f t="shared" si="7"/>
        <v>90.37187932661358</v>
      </c>
      <c r="L69">
        <f t="shared" si="7"/>
        <v>81.255236029171854</v>
      </c>
      <c r="M69">
        <f t="shared" si="7"/>
        <v>76.841245065272162</v>
      </c>
      <c r="N69">
        <f t="shared" si="7"/>
        <v>93.922531754220429</v>
      </c>
    </row>
    <row r="70" spans="4:14" x14ac:dyDescent="0.25">
      <c r="D70" s="1" t="s">
        <v>26</v>
      </c>
      <c r="G70">
        <f t="shared" ref="G70:N70" si="8">MEDIAN(G61:G66)</f>
        <v>85.861177985308245</v>
      </c>
      <c r="H70">
        <f t="shared" si="8"/>
        <v>89.257211390072058</v>
      </c>
      <c r="I70">
        <f t="shared" si="8"/>
        <v>91.401007081316095</v>
      </c>
      <c r="J70">
        <f t="shared" si="8"/>
        <v>90.527086254486449</v>
      </c>
      <c r="K70">
        <f t="shared" si="8"/>
        <v>88.389463566055525</v>
      </c>
      <c r="L70">
        <f t="shared" si="8"/>
        <v>84.138910200446219</v>
      </c>
      <c r="M70">
        <f t="shared" si="8"/>
        <v>75.767436528303222</v>
      </c>
      <c r="N70">
        <f t="shared" si="8"/>
        <v>89.169907493143569</v>
      </c>
    </row>
    <row r="71" spans="4:14" x14ac:dyDescent="0.25">
      <c r="D71" s="1" t="s">
        <v>27</v>
      </c>
      <c r="G71">
        <f t="shared" ref="G71:N71" si="9">STDEV(G61:G66)</f>
        <v>62.754788822758812</v>
      </c>
      <c r="H71">
        <f t="shared" si="9"/>
        <v>28.224251267829885</v>
      </c>
      <c r="I71">
        <f t="shared" si="9"/>
        <v>23.184704829440513</v>
      </c>
      <c r="J71">
        <f t="shared" si="9"/>
        <v>9.924406686465165</v>
      </c>
      <c r="K71">
        <f t="shared" si="9"/>
        <v>9.8193103574372618</v>
      </c>
      <c r="L71">
        <f t="shared" si="9"/>
        <v>9.4206059356060248</v>
      </c>
      <c r="M71">
        <f t="shared" si="9"/>
        <v>6.0582457954618558</v>
      </c>
      <c r="N71">
        <f t="shared" si="9"/>
        <v>11.089297307395467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35A1B-FF6D-4F36-A4EF-1C59B2A3C20E}">
  <dimension ref="A1:S71"/>
  <sheetViews>
    <sheetView topLeftCell="A67" workbookViewId="0">
      <selection activeCell="T36" sqref="T36"/>
    </sheetView>
  </sheetViews>
  <sheetFormatPr defaultRowHeight="15" x14ac:dyDescent="0.25"/>
  <sheetData>
    <row r="1" spans="1:6" x14ac:dyDescent="0.25">
      <c r="A1" s="18" t="s">
        <v>71</v>
      </c>
    </row>
    <row r="2" spans="1:6" x14ac:dyDescent="0.25">
      <c r="A2" t="s">
        <v>0</v>
      </c>
      <c r="C2" s="2">
        <v>45460</v>
      </c>
    </row>
    <row r="3" spans="1:6" x14ac:dyDescent="0.25">
      <c r="A3" t="s">
        <v>1</v>
      </c>
      <c r="C3" s="2"/>
    </row>
    <row r="4" spans="1:6" x14ac:dyDescent="0.25">
      <c r="A4" t="s">
        <v>2</v>
      </c>
      <c r="C4" t="s">
        <v>61</v>
      </c>
      <c r="D4" s="3"/>
    </row>
    <row r="5" spans="1:6" x14ac:dyDescent="0.25">
      <c r="D5" s="3"/>
    </row>
    <row r="6" spans="1:6" x14ac:dyDescent="0.25">
      <c r="A6" s="1" t="s">
        <v>3</v>
      </c>
      <c r="D6" s="3"/>
    </row>
    <row r="7" spans="1:6" x14ac:dyDescent="0.25">
      <c r="A7" t="s">
        <v>4</v>
      </c>
      <c r="C7" t="s">
        <v>62</v>
      </c>
      <c r="D7" s="3"/>
    </row>
    <row r="8" spans="1:6" x14ac:dyDescent="0.25">
      <c r="A8" t="s">
        <v>5</v>
      </c>
      <c r="C8" s="2">
        <v>45437</v>
      </c>
      <c r="D8" s="3"/>
    </row>
    <row r="9" spans="1:6" x14ac:dyDescent="0.25">
      <c r="A9" t="s">
        <v>6</v>
      </c>
      <c r="C9" s="2"/>
      <c r="D9" s="3"/>
    </row>
    <row r="10" spans="1:6" x14ac:dyDescent="0.25">
      <c r="A10" t="s">
        <v>7</v>
      </c>
      <c r="C10" t="s">
        <v>8</v>
      </c>
      <c r="D10" s="3"/>
    </row>
    <row r="11" spans="1:6" x14ac:dyDescent="0.25">
      <c r="A11" t="s">
        <v>9</v>
      </c>
      <c r="C11" t="s">
        <v>10</v>
      </c>
      <c r="D11" s="3"/>
    </row>
    <row r="12" spans="1:6" x14ac:dyDescent="0.25">
      <c r="A12" t="s">
        <v>11</v>
      </c>
      <c r="C12" t="s">
        <v>12</v>
      </c>
      <c r="D12" s="3"/>
    </row>
    <row r="13" spans="1:6" x14ac:dyDescent="0.25">
      <c r="D13" s="3"/>
    </row>
    <row r="14" spans="1:6" x14ac:dyDescent="0.25">
      <c r="A14" s="1"/>
      <c r="B14" s="4"/>
      <c r="C14" s="5"/>
      <c r="D14" s="3"/>
    </row>
    <row r="15" spans="1:6" x14ac:dyDescent="0.25">
      <c r="A15" s="6"/>
      <c r="B15" s="6"/>
      <c r="C15" s="6"/>
      <c r="D15" s="6"/>
      <c r="E15" s="6"/>
      <c r="F15" s="6"/>
    </row>
    <row r="16" spans="1:6" x14ac:dyDescent="0.25">
      <c r="A16" s="6"/>
      <c r="B16" s="6"/>
      <c r="C16" s="6"/>
      <c r="D16" s="6"/>
      <c r="E16" s="6"/>
      <c r="F16" s="6"/>
    </row>
    <row r="17" spans="1:5" x14ac:dyDescent="0.25">
      <c r="A17" t="s">
        <v>29</v>
      </c>
    </row>
    <row r="18" spans="1:5" x14ac:dyDescent="0.25">
      <c r="A18" t="s">
        <v>30</v>
      </c>
      <c r="B18" t="s">
        <v>76</v>
      </c>
    </row>
    <row r="19" spans="1:5" x14ac:dyDescent="0.25">
      <c r="A19" t="s">
        <v>31</v>
      </c>
      <c r="B19" t="s">
        <v>32</v>
      </c>
    </row>
    <row r="20" spans="1:5" x14ac:dyDescent="0.25">
      <c r="A20" t="s">
        <v>33</v>
      </c>
      <c r="B20" t="s">
        <v>34</v>
      </c>
      <c r="C20" t="s">
        <v>35</v>
      </c>
    </row>
    <row r="21" spans="1:5" x14ac:dyDescent="0.25">
      <c r="A21" t="s">
        <v>36</v>
      </c>
      <c r="B21" t="s">
        <v>77</v>
      </c>
    </row>
    <row r="22" spans="1:5" x14ac:dyDescent="0.25">
      <c r="A22" t="s">
        <v>31</v>
      </c>
      <c r="B22" t="s">
        <v>37</v>
      </c>
    </row>
    <row r="23" spans="1:5" x14ac:dyDescent="0.25">
      <c r="A23" t="s">
        <v>38</v>
      </c>
      <c r="B23" t="s">
        <v>39</v>
      </c>
    </row>
    <row r="24" spans="1:5" x14ac:dyDescent="0.25">
      <c r="A24" t="s">
        <v>31</v>
      </c>
      <c r="B24" t="s">
        <v>40</v>
      </c>
    </row>
    <row r="25" spans="1:5" x14ac:dyDescent="0.25">
      <c r="A25" t="s">
        <v>31</v>
      </c>
      <c r="B25" t="s">
        <v>78</v>
      </c>
    </row>
    <row r="26" spans="1:5" x14ac:dyDescent="0.25">
      <c r="A26" t="s">
        <v>41</v>
      </c>
      <c r="B26" t="s">
        <v>79</v>
      </c>
    </row>
    <row r="27" spans="1:5" x14ac:dyDescent="0.25">
      <c r="A27" t="s">
        <v>42</v>
      </c>
      <c r="B27" t="s">
        <v>43</v>
      </c>
      <c r="C27" t="s">
        <v>44</v>
      </c>
    </row>
    <row r="28" spans="1:5" x14ac:dyDescent="0.25">
      <c r="A28" t="s">
        <v>31</v>
      </c>
      <c r="B28" t="s">
        <v>45</v>
      </c>
    </row>
    <row r="29" spans="1:5" x14ac:dyDescent="0.25">
      <c r="A29" t="s">
        <v>31</v>
      </c>
      <c r="B29" t="s">
        <v>46</v>
      </c>
    </row>
    <row r="30" spans="1:5" x14ac:dyDescent="0.25">
      <c r="A30" t="s">
        <v>47</v>
      </c>
      <c r="B30" t="s">
        <v>50</v>
      </c>
    </row>
    <row r="31" spans="1:5" x14ac:dyDescent="0.25">
      <c r="A31" t="s">
        <v>48</v>
      </c>
      <c r="B31" t="s">
        <v>49</v>
      </c>
    </row>
    <row r="32" spans="1:5" x14ac:dyDescent="0.25">
      <c r="A32" s="6"/>
      <c r="B32" s="6"/>
      <c r="C32" s="6"/>
      <c r="D32" s="6"/>
      <c r="E32" s="6"/>
    </row>
    <row r="33" spans="1:19" x14ac:dyDescent="0.25">
      <c r="A33" s="6"/>
      <c r="B33" s="6"/>
      <c r="C33" s="6"/>
      <c r="D33" s="6"/>
      <c r="E33" s="6"/>
    </row>
    <row r="34" spans="1:19" x14ac:dyDescent="0.25">
      <c r="A34" s="6"/>
      <c r="B34" s="6"/>
      <c r="F34" s="1" t="s">
        <v>53</v>
      </c>
      <c r="G34" s="1" t="s">
        <v>14</v>
      </c>
    </row>
    <row r="35" spans="1:19" x14ac:dyDescent="0.25">
      <c r="G35" s="7" t="s">
        <v>15</v>
      </c>
      <c r="H35" s="7" t="s">
        <v>16</v>
      </c>
      <c r="I35" s="7" t="s">
        <v>17</v>
      </c>
      <c r="J35" s="7" t="s">
        <v>18</v>
      </c>
      <c r="K35" s="7" t="s">
        <v>19</v>
      </c>
      <c r="L35" s="7" t="s">
        <v>20</v>
      </c>
      <c r="M35" s="7" t="s">
        <v>21</v>
      </c>
      <c r="N35" s="7" t="s">
        <v>22</v>
      </c>
      <c r="O35" s="7" t="s">
        <v>23</v>
      </c>
      <c r="P35" s="7"/>
    </row>
    <row r="36" spans="1:19" x14ac:dyDescent="0.25">
      <c r="E36">
        <v>295</v>
      </c>
      <c r="F36">
        <v>365</v>
      </c>
      <c r="G36" s="8">
        <v>485</v>
      </c>
      <c r="H36" s="8">
        <v>520</v>
      </c>
      <c r="I36" s="8">
        <v>611</v>
      </c>
      <c r="J36" s="8">
        <v>534</v>
      </c>
      <c r="K36" s="8">
        <v>555</v>
      </c>
      <c r="L36" s="8">
        <v>520</v>
      </c>
      <c r="M36" s="8">
        <v>513</v>
      </c>
      <c r="N36" s="8">
        <v>408</v>
      </c>
      <c r="O36" s="8">
        <v>323</v>
      </c>
      <c r="P36" s="8">
        <v>239</v>
      </c>
    </row>
    <row r="37" spans="1:19" x14ac:dyDescent="0.25">
      <c r="E37">
        <v>316</v>
      </c>
      <c r="F37">
        <v>429</v>
      </c>
      <c r="G37" s="9">
        <v>165528</v>
      </c>
      <c r="H37" s="10">
        <v>111291</v>
      </c>
      <c r="I37" s="10">
        <v>110427</v>
      </c>
      <c r="J37" s="10">
        <v>73503</v>
      </c>
      <c r="K37" s="10">
        <v>69934</v>
      </c>
      <c r="L37" s="10">
        <v>61741</v>
      </c>
      <c r="M37" s="10">
        <v>50794</v>
      </c>
      <c r="N37" s="11">
        <v>91301</v>
      </c>
      <c r="O37" s="12">
        <v>857</v>
      </c>
      <c r="P37" s="8">
        <v>302</v>
      </c>
    </row>
    <row r="38" spans="1:19" x14ac:dyDescent="0.25">
      <c r="E38">
        <v>309</v>
      </c>
      <c r="F38">
        <v>457</v>
      </c>
      <c r="G38" s="13">
        <v>56014</v>
      </c>
      <c r="H38" s="12">
        <v>74107</v>
      </c>
      <c r="I38" s="12">
        <v>69175</v>
      </c>
      <c r="J38" s="12">
        <v>63034</v>
      </c>
      <c r="K38" s="12">
        <v>74002</v>
      </c>
      <c r="L38" s="12">
        <v>54785</v>
      </c>
      <c r="M38" s="12">
        <v>53822</v>
      </c>
      <c r="N38" s="14">
        <v>65851</v>
      </c>
      <c r="O38" s="12">
        <v>920</v>
      </c>
      <c r="P38" s="8">
        <v>365</v>
      </c>
    </row>
    <row r="39" spans="1:19" x14ac:dyDescent="0.25">
      <c r="E39">
        <v>330</v>
      </c>
      <c r="F39">
        <v>429</v>
      </c>
      <c r="G39" s="13">
        <v>41083</v>
      </c>
      <c r="H39" s="12">
        <v>53857</v>
      </c>
      <c r="I39" s="12">
        <v>49410</v>
      </c>
      <c r="J39" s="12">
        <v>53148</v>
      </c>
      <c r="K39" s="12">
        <v>54412</v>
      </c>
      <c r="L39" s="12">
        <v>46416</v>
      </c>
      <c r="M39" s="12">
        <v>47625</v>
      </c>
      <c r="N39" s="14">
        <v>61088</v>
      </c>
      <c r="O39" s="12">
        <v>864</v>
      </c>
      <c r="P39" s="8">
        <v>372</v>
      </c>
    </row>
    <row r="40" spans="1:19" x14ac:dyDescent="0.25">
      <c r="E40">
        <v>309</v>
      </c>
      <c r="F40">
        <v>386</v>
      </c>
      <c r="G40" s="13">
        <v>50590</v>
      </c>
      <c r="H40" s="12">
        <v>58235</v>
      </c>
      <c r="I40" s="12">
        <v>59022</v>
      </c>
      <c r="J40" s="12">
        <v>54679</v>
      </c>
      <c r="K40" s="12">
        <v>55228</v>
      </c>
      <c r="L40" s="12">
        <v>44906</v>
      </c>
      <c r="M40" s="12">
        <v>48222</v>
      </c>
      <c r="N40" s="14">
        <v>61214</v>
      </c>
      <c r="O40" s="8">
        <v>506</v>
      </c>
      <c r="P40" s="8">
        <v>372</v>
      </c>
    </row>
    <row r="41" spans="1:19" x14ac:dyDescent="0.25">
      <c r="E41">
        <v>316</v>
      </c>
      <c r="F41">
        <v>393</v>
      </c>
      <c r="G41" s="13">
        <v>69140</v>
      </c>
      <c r="H41" s="12">
        <v>64601</v>
      </c>
      <c r="I41" s="12">
        <v>61362</v>
      </c>
      <c r="J41" s="12">
        <v>66442</v>
      </c>
      <c r="K41" s="12">
        <v>62212</v>
      </c>
      <c r="L41" s="12">
        <v>58783</v>
      </c>
      <c r="M41" s="12">
        <v>60483</v>
      </c>
      <c r="N41" s="14">
        <v>60954</v>
      </c>
      <c r="O41" s="8">
        <v>429</v>
      </c>
      <c r="P41" s="8">
        <v>351</v>
      </c>
    </row>
    <row r="42" spans="1:19" x14ac:dyDescent="0.25">
      <c r="E42">
        <v>267</v>
      </c>
      <c r="F42">
        <v>351</v>
      </c>
      <c r="G42" s="15">
        <v>61832</v>
      </c>
      <c r="H42" s="16">
        <v>58277</v>
      </c>
      <c r="I42" s="16">
        <v>66392</v>
      </c>
      <c r="J42" s="16">
        <v>62760</v>
      </c>
      <c r="K42" s="16">
        <v>55832</v>
      </c>
      <c r="L42" s="16">
        <v>55045</v>
      </c>
      <c r="M42" s="16">
        <v>55192</v>
      </c>
      <c r="N42" s="17">
        <v>63371</v>
      </c>
      <c r="O42" s="8">
        <v>330</v>
      </c>
      <c r="P42" s="8">
        <v>288</v>
      </c>
    </row>
    <row r="43" spans="1:19" x14ac:dyDescent="0.25">
      <c r="E43">
        <v>253</v>
      </c>
      <c r="F43">
        <v>281</v>
      </c>
      <c r="G43" s="8">
        <v>302</v>
      </c>
      <c r="H43" s="8">
        <v>358</v>
      </c>
      <c r="I43" s="8">
        <v>386</v>
      </c>
      <c r="J43" s="8">
        <v>372</v>
      </c>
      <c r="K43" s="8">
        <v>365</v>
      </c>
      <c r="L43" s="8">
        <v>358</v>
      </c>
      <c r="M43" s="8">
        <v>323</v>
      </c>
      <c r="N43" s="8">
        <v>281</v>
      </c>
      <c r="O43" s="8">
        <v>253</v>
      </c>
      <c r="P43" s="8">
        <v>183</v>
      </c>
    </row>
    <row r="44" spans="1:19" x14ac:dyDescent="0.25">
      <c r="R44" t="s">
        <v>24</v>
      </c>
      <c r="S44">
        <f>AVERAGE(O37:O39)</f>
        <v>880.33333333333337</v>
      </c>
    </row>
    <row r="45" spans="1:19" x14ac:dyDescent="0.25">
      <c r="G45" s="7" t="s">
        <v>15</v>
      </c>
      <c r="H45" s="7" t="s">
        <v>16</v>
      </c>
      <c r="I45" s="7" t="s">
        <v>17</v>
      </c>
      <c r="J45" s="7" t="s">
        <v>18</v>
      </c>
      <c r="K45" s="7" t="s">
        <v>19</v>
      </c>
      <c r="L45" s="7" t="s">
        <v>20</v>
      </c>
      <c r="M45" s="7" t="s">
        <v>21</v>
      </c>
      <c r="N45" s="7" t="s">
        <v>15</v>
      </c>
      <c r="O45" s="7" t="s">
        <v>23</v>
      </c>
    </row>
    <row r="46" spans="1:19" x14ac:dyDescent="0.25">
      <c r="G46">
        <f>G37-$S$44</f>
        <v>164647.66666666666</v>
      </c>
      <c r="H46">
        <f t="shared" ref="H46:N46" si="0">H37-$S$44</f>
        <v>110410.66666666667</v>
      </c>
      <c r="I46">
        <f t="shared" si="0"/>
        <v>109546.66666666667</v>
      </c>
      <c r="J46">
        <f t="shared" si="0"/>
        <v>72622.666666666672</v>
      </c>
      <c r="K46">
        <f t="shared" si="0"/>
        <v>69053.666666666672</v>
      </c>
      <c r="L46">
        <f t="shared" si="0"/>
        <v>60860.666666666664</v>
      </c>
      <c r="M46">
        <f t="shared" si="0"/>
        <v>49913.666666666664</v>
      </c>
      <c r="N46">
        <f t="shared" si="0"/>
        <v>90420.666666666672</v>
      </c>
    </row>
    <row r="47" spans="1:19" x14ac:dyDescent="0.25">
      <c r="G47">
        <f t="shared" ref="G47:N51" si="1">G38-$S$44</f>
        <v>55133.666666666664</v>
      </c>
      <c r="H47">
        <f t="shared" si="1"/>
        <v>73226.666666666672</v>
      </c>
      <c r="I47">
        <f t="shared" si="1"/>
        <v>68294.666666666672</v>
      </c>
      <c r="J47">
        <f t="shared" si="1"/>
        <v>62153.666666666664</v>
      </c>
      <c r="K47">
        <f t="shared" si="1"/>
        <v>73121.666666666672</v>
      </c>
      <c r="L47">
        <f t="shared" si="1"/>
        <v>53904.666666666664</v>
      </c>
      <c r="M47">
        <f t="shared" si="1"/>
        <v>52941.666666666664</v>
      </c>
      <c r="N47">
        <f t="shared" si="1"/>
        <v>64970.666666666664</v>
      </c>
    </row>
    <row r="48" spans="1:19" x14ac:dyDescent="0.25">
      <c r="G48">
        <f t="shared" si="1"/>
        <v>40202.666666666664</v>
      </c>
      <c r="H48">
        <f t="shared" si="1"/>
        <v>52976.666666666664</v>
      </c>
      <c r="I48">
        <f t="shared" si="1"/>
        <v>48529.666666666664</v>
      </c>
      <c r="J48">
        <f t="shared" si="1"/>
        <v>52267.666666666664</v>
      </c>
      <c r="K48">
        <f t="shared" si="1"/>
        <v>53531.666666666664</v>
      </c>
      <c r="L48">
        <f t="shared" si="1"/>
        <v>45535.666666666664</v>
      </c>
      <c r="M48">
        <f t="shared" si="1"/>
        <v>46744.666666666664</v>
      </c>
      <c r="N48">
        <f t="shared" si="1"/>
        <v>60207.666666666664</v>
      </c>
    </row>
    <row r="49" spans="3:17" x14ac:dyDescent="0.25">
      <c r="G49">
        <f t="shared" si="1"/>
        <v>49709.666666666664</v>
      </c>
      <c r="H49">
        <f t="shared" si="1"/>
        <v>57354.666666666664</v>
      </c>
      <c r="I49">
        <f t="shared" si="1"/>
        <v>58141.666666666664</v>
      </c>
      <c r="J49">
        <f t="shared" si="1"/>
        <v>53798.666666666664</v>
      </c>
      <c r="K49">
        <f t="shared" si="1"/>
        <v>54347.666666666664</v>
      </c>
      <c r="L49">
        <f t="shared" si="1"/>
        <v>44025.666666666664</v>
      </c>
      <c r="M49">
        <f t="shared" si="1"/>
        <v>47341.666666666664</v>
      </c>
      <c r="N49">
        <f t="shared" si="1"/>
        <v>60333.666666666664</v>
      </c>
    </row>
    <row r="50" spans="3:17" x14ac:dyDescent="0.25">
      <c r="G50">
        <f t="shared" si="1"/>
        <v>68259.666666666672</v>
      </c>
      <c r="H50">
        <f t="shared" si="1"/>
        <v>63720.666666666664</v>
      </c>
      <c r="I50">
        <f t="shared" si="1"/>
        <v>60481.666666666664</v>
      </c>
      <c r="J50">
        <f t="shared" si="1"/>
        <v>65561.666666666672</v>
      </c>
      <c r="K50">
        <f t="shared" si="1"/>
        <v>61331.666666666664</v>
      </c>
      <c r="L50">
        <f t="shared" si="1"/>
        <v>57902.666666666664</v>
      </c>
      <c r="M50">
        <f t="shared" si="1"/>
        <v>59602.666666666664</v>
      </c>
      <c r="N50">
        <f t="shared" si="1"/>
        <v>60073.666666666664</v>
      </c>
    </row>
    <row r="51" spans="3:17" x14ac:dyDescent="0.25">
      <c r="G51">
        <f t="shared" si="1"/>
        <v>60951.666666666664</v>
      </c>
      <c r="H51">
        <f t="shared" si="1"/>
        <v>57396.666666666664</v>
      </c>
      <c r="I51">
        <f t="shared" si="1"/>
        <v>65511.666666666664</v>
      </c>
      <c r="J51">
        <f t="shared" si="1"/>
        <v>61879.666666666664</v>
      </c>
      <c r="K51">
        <f t="shared" si="1"/>
        <v>54951.666666666664</v>
      </c>
      <c r="L51">
        <f t="shared" si="1"/>
        <v>54164.666666666664</v>
      </c>
      <c r="M51">
        <f t="shared" si="1"/>
        <v>54311.666666666664</v>
      </c>
      <c r="N51">
        <f t="shared" si="1"/>
        <v>62490.666666666664</v>
      </c>
    </row>
    <row r="52" spans="3:17" x14ac:dyDescent="0.25">
      <c r="P52" t="s">
        <v>15</v>
      </c>
      <c r="Q52">
        <f>AVERAGE(G46:G51,N46:N51)</f>
        <v>69783.499999999985</v>
      </c>
    </row>
    <row r="54" spans="3:17" x14ac:dyDescent="0.25">
      <c r="D54" t="s">
        <v>25</v>
      </c>
      <c r="G54">
        <f>AVERAGE(G46:G51)</f>
        <v>73150.833333333328</v>
      </c>
      <c r="H54">
        <f t="shared" ref="H54:M54" si="2">AVERAGE(H46:H51)</f>
        <v>69181.000000000015</v>
      </c>
      <c r="I54">
        <f t="shared" si="2"/>
        <v>68417.666666666672</v>
      </c>
      <c r="J54">
        <f t="shared" si="2"/>
        <v>61380.666666666664</v>
      </c>
      <c r="K54">
        <f t="shared" si="2"/>
        <v>61056.333333333336</v>
      </c>
      <c r="L54">
        <f t="shared" si="2"/>
        <v>52732.333333333336</v>
      </c>
      <c r="M54">
        <f t="shared" si="2"/>
        <v>51809.333333333336</v>
      </c>
      <c r="N54">
        <f>AVERAGE(N46:N51)</f>
        <v>66416.166666666672</v>
      </c>
    </row>
    <row r="55" spans="3:17" x14ac:dyDescent="0.25">
      <c r="D55" t="s">
        <v>26</v>
      </c>
      <c r="G55">
        <f>MEDIAN(G46:G51)</f>
        <v>58042.666666666664</v>
      </c>
      <c r="H55">
        <f t="shared" ref="H55:N55" si="3">MEDIAN(H46:H51)</f>
        <v>60558.666666666664</v>
      </c>
      <c r="I55">
        <f t="shared" si="3"/>
        <v>62996.666666666664</v>
      </c>
      <c r="J55">
        <f t="shared" si="3"/>
        <v>62016.666666666664</v>
      </c>
      <c r="K55">
        <f t="shared" si="3"/>
        <v>58141.666666666664</v>
      </c>
      <c r="L55">
        <f t="shared" si="3"/>
        <v>54034.666666666664</v>
      </c>
      <c r="M55">
        <f t="shared" si="3"/>
        <v>51427.666666666664</v>
      </c>
      <c r="N55">
        <f t="shared" si="3"/>
        <v>61412.166666666664</v>
      </c>
    </row>
    <row r="56" spans="3:17" x14ac:dyDescent="0.25">
      <c r="D56" t="s">
        <v>27</v>
      </c>
      <c r="G56">
        <f>STDEV(G46:G51)</f>
        <v>45834.707296618188</v>
      </c>
      <c r="H56">
        <f t="shared" ref="H56:N56" si="4">STDEV(H46:H51)</f>
        <v>21388.694038362028</v>
      </c>
      <c r="I56">
        <f t="shared" si="4"/>
        <v>21279.86570446342</v>
      </c>
      <c r="J56">
        <f t="shared" si="4"/>
        <v>7553.0569705252456</v>
      </c>
      <c r="K56">
        <f t="shared" si="4"/>
        <v>8348.6428757413269</v>
      </c>
      <c r="L56">
        <f t="shared" si="4"/>
        <v>6690.6823169738391</v>
      </c>
      <c r="M56">
        <f t="shared" si="4"/>
        <v>4847.3568330242269</v>
      </c>
      <c r="N56">
        <f t="shared" si="4"/>
        <v>11912.049575954528</v>
      </c>
    </row>
    <row r="60" spans="3:17" x14ac:dyDescent="0.25">
      <c r="C60" s="1" t="s">
        <v>28</v>
      </c>
      <c r="G60" s="7" t="s">
        <v>15</v>
      </c>
      <c r="H60" s="7" t="s">
        <v>16</v>
      </c>
      <c r="I60" s="7" t="s">
        <v>17</v>
      </c>
      <c r="J60" s="7" t="s">
        <v>18</v>
      </c>
      <c r="K60" s="7" t="s">
        <v>19</v>
      </c>
      <c r="L60" s="7" t="s">
        <v>20</v>
      </c>
      <c r="M60" s="7" t="s">
        <v>21</v>
      </c>
      <c r="N60" s="7" t="s">
        <v>15</v>
      </c>
    </row>
    <row r="61" spans="3:17" x14ac:dyDescent="0.25">
      <c r="G61">
        <f>G46/$Q$52*100</f>
        <v>235.9406832083038</v>
      </c>
      <c r="H61">
        <f t="shared" ref="H61:N61" si="5">H46/$Q$52*100</f>
        <v>158.21887217847586</v>
      </c>
      <c r="I61">
        <f t="shared" si="5"/>
        <v>156.98075715128462</v>
      </c>
      <c r="J61">
        <f t="shared" si="5"/>
        <v>104.06853578090333</v>
      </c>
      <c r="K61">
        <f t="shared" si="5"/>
        <v>98.95414627622101</v>
      </c>
      <c r="L61">
        <f t="shared" si="5"/>
        <v>87.213548570459594</v>
      </c>
      <c r="M61">
        <f>M46/$Q$52*100</f>
        <v>71.526459215526131</v>
      </c>
      <c r="N61">
        <f t="shared" si="5"/>
        <v>129.57313213964144</v>
      </c>
    </row>
    <row r="62" spans="3:17" x14ac:dyDescent="0.25">
      <c r="G62">
        <f t="shared" ref="G62:N66" si="6">G47/$Q$52*100</f>
        <v>79.006737504806551</v>
      </c>
      <c r="H62">
        <f t="shared" si="6"/>
        <v>104.93406989713425</v>
      </c>
      <c r="I62">
        <f t="shared" si="6"/>
        <v>97.866496616917587</v>
      </c>
      <c r="J62">
        <f t="shared" si="6"/>
        <v>89.066422100735394</v>
      </c>
      <c r="K62">
        <f t="shared" si="6"/>
        <v>104.78360452924645</v>
      </c>
      <c r="L62">
        <f t="shared" si="6"/>
        <v>77.245576198767154</v>
      </c>
      <c r="M62">
        <f t="shared" si="6"/>
        <v>75.865593824710245</v>
      </c>
      <c r="N62">
        <f t="shared" si="6"/>
        <v>93.103192970640151</v>
      </c>
    </row>
    <row r="63" spans="3:17" x14ac:dyDescent="0.25">
      <c r="G63">
        <f t="shared" si="6"/>
        <v>57.610562191157896</v>
      </c>
      <c r="H63">
        <f t="shared" si="6"/>
        <v>75.915748947339523</v>
      </c>
      <c r="I63">
        <f t="shared" si="6"/>
        <v>69.543182366414243</v>
      </c>
      <c r="J63">
        <f t="shared" si="6"/>
        <v>74.899749463220786</v>
      </c>
      <c r="K63">
        <f t="shared" si="6"/>
        <v>76.711065891889447</v>
      </c>
      <c r="L63">
        <f t="shared" si="6"/>
        <v>65.252769876355686</v>
      </c>
      <c r="M63">
        <f t="shared" si="6"/>
        <v>66.985271112321215</v>
      </c>
      <c r="N63">
        <f t="shared" si="6"/>
        <v>86.277797282547709</v>
      </c>
    </row>
    <row r="64" spans="3:17" x14ac:dyDescent="0.25">
      <c r="G64">
        <f t="shared" si="6"/>
        <v>71.234126500772646</v>
      </c>
      <c r="H64">
        <f t="shared" si="6"/>
        <v>82.189438286509954</v>
      </c>
      <c r="I64">
        <f t="shared" si="6"/>
        <v>83.317212043916797</v>
      </c>
      <c r="J64">
        <f t="shared" si="6"/>
        <v>77.093677827375629</v>
      </c>
      <c r="K64">
        <f t="shared" si="6"/>
        <v>77.880396750903401</v>
      </c>
      <c r="L64">
        <f t="shared" si="6"/>
        <v>63.088934585778404</v>
      </c>
      <c r="M64">
        <f t="shared" si="6"/>
        <v>67.840774204026275</v>
      </c>
      <c r="N64">
        <f t="shared" si="6"/>
        <v>86.458355724013089</v>
      </c>
    </row>
    <row r="65" spans="4:14" x14ac:dyDescent="0.25">
      <c r="G65">
        <f t="shared" si="6"/>
        <v>97.816341494288324</v>
      </c>
      <c r="H65">
        <f t="shared" si="6"/>
        <v>91.311938591023207</v>
      </c>
      <c r="I65">
        <f t="shared" si="6"/>
        <v>86.670440242559749</v>
      </c>
      <c r="J65">
        <f t="shared" si="6"/>
        <v>93.950098041323074</v>
      </c>
      <c r="K65">
        <f t="shared" si="6"/>
        <v>87.888493220699274</v>
      </c>
      <c r="L65">
        <f t="shared" si="6"/>
        <v>82.974724206534034</v>
      </c>
      <c r="M65">
        <f t="shared" si="6"/>
        <v>85.410830162813099</v>
      </c>
      <c r="N65">
        <f t="shared" si="6"/>
        <v>86.085774813052765</v>
      </c>
    </row>
    <row r="66" spans="4:14" x14ac:dyDescent="0.25">
      <c r="G66">
        <f t="shared" si="6"/>
        <v>87.34395188929571</v>
      </c>
      <c r="H66">
        <f t="shared" si="6"/>
        <v>82.24962443366509</v>
      </c>
      <c r="I66">
        <f t="shared" si="6"/>
        <v>93.878447866138387</v>
      </c>
      <c r="J66">
        <f t="shared" si="6"/>
        <v>88.673779140723354</v>
      </c>
      <c r="K66">
        <f t="shared" si="6"/>
        <v>78.745930867134319</v>
      </c>
      <c r="L66">
        <f t="shared" si="6"/>
        <v>77.618157109727477</v>
      </c>
      <c r="M66">
        <f t="shared" si="6"/>
        <v>77.828808624770431</v>
      </c>
      <c r="N66">
        <f t="shared" si="6"/>
        <v>89.549344281480117</v>
      </c>
    </row>
    <row r="69" spans="4:14" x14ac:dyDescent="0.25">
      <c r="D69" s="1" t="s">
        <v>25</v>
      </c>
      <c r="G69">
        <f t="shared" ref="G69:N69" si="7">AVERAGE(G61:G66)</f>
        <v>104.82540046477079</v>
      </c>
      <c r="H69">
        <f t="shared" si="7"/>
        <v>99.136615389024655</v>
      </c>
      <c r="I69">
        <f t="shared" si="7"/>
        <v>98.04275604787189</v>
      </c>
      <c r="J69">
        <f t="shared" si="7"/>
        <v>87.958710392380269</v>
      </c>
      <c r="K69">
        <f t="shared" si="7"/>
        <v>87.493939589348983</v>
      </c>
      <c r="L69">
        <f t="shared" si="7"/>
        <v>75.565618424603727</v>
      </c>
      <c r="M69">
        <f t="shared" si="7"/>
        <v>74.242956190694557</v>
      </c>
      <c r="N69">
        <f t="shared" si="7"/>
        <v>95.174599535229206</v>
      </c>
    </row>
    <row r="70" spans="4:14" x14ac:dyDescent="0.25">
      <c r="D70" s="1" t="s">
        <v>26</v>
      </c>
      <c r="G70">
        <f t="shared" ref="G70:N70" si="8">MEDIAN(G61:G66)</f>
        <v>83.175344697051131</v>
      </c>
      <c r="H70">
        <f t="shared" si="8"/>
        <v>86.780781512344149</v>
      </c>
      <c r="I70">
        <f t="shared" si="8"/>
        <v>90.274444054349061</v>
      </c>
      <c r="J70">
        <f t="shared" si="8"/>
        <v>88.870100620729374</v>
      </c>
      <c r="K70">
        <f t="shared" si="8"/>
        <v>83.317212043916797</v>
      </c>
      <c r="L70">
        <f t="shared" si="8"/>
        <v>77.431866654247315</v>
      </c>
      <c r="M70">
        <f t="shared" si="8"/>
        <v>73.696026520118181</v>
      </c>
      <c r="N70">
        <f t="shared" si="8"/>
        <v>88.003850002746603</v>
      </c>
    </row>
    <row r="71" spans="4:14" x14ac:dyDescent="0.25">
      <c r="D71" s="1" t="s">
        <v>27</v>
      </c>
      <c r="G71">
        <f t="shared" ref="G71:N71" si="9">STDEV(G61:G66)</f>
        <v>65.681296146823016</v>
      </c>
      <c r="H71">
        <f t="shared" si="9"/>
        <v>30.650073496402573</v>
      </c>
      <c r="I71">
        <f t="shared" si="9"/>
        <v>30.494122112624694</v>
      </c>
      <c r="J71">
        <f t="shared" si="9"/>
        <v>10.823557102359741</v>
      </c>
      <c r="K71">
        <f t="shared" si="9"/>
        <v>11.963634492023802</v>
      </c>
      <c r="L71">
        <f t="shared" si="9"/>
        <v>9.5877712023241202</v>
      </c>
      <c r="M71">
        <f t="shared" si="9"/>
        <v>6.9462793253766701</v>
      </c>
      <c r="N71">
        <f t="shared" si="9"/>
        <v>17.070008778514477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5853F-2502-48D5-BDD4-C04650D5494B}">
  <dimension ref="A1:S71"/>
  <sheetViews>
    <sheetView topLeftCell="A25" workbookViewId="0">
      <selection activeCell="E36" sqref="E36:P43"/>
    </sheetView>
  </sheetViews>
  <sheetFormatPr defaultRowHeight="15" x14ac:dyDescent="0.25"/>
  <sheetData>
    <row r="1" spans="1:6" x14ac:dyDescent="0.25">
      <c r="A1" s="18" t="s">
        <v>71</v>
      </c>
    </row>
    <row r="2" spans="1:6" x14ac:dyDescent="0.25">
      <c r="A2" t="s">
        <v>0</v>
      </c>
      <c r="C2" s="2">
        <v>45460</v>
      </c>
    </row>
    <row r="3" spans="1:6" x14ac:dyDescent="0.25">
      <c r="A3" t="s">
        <v>1</v>
      </c>
      <c r="C3" s="2"/>
    </row>
    <row r="4" spans="1:6" x14ac:dyDescent="0.25">
      <c r="A4" t="s">
        <v>2</v>
      </c>
      <c r="C4" t="s">
        <v>61</v>
      </c>
      <c r="D4" s="3"/>
    </row>
    <row r="5" spans="1:6" x14ac:dyDescent="0.25">
      <c r="D5" s="3"/>
    </row>
    <row r="6" spans="1:6" x14ac:dyDescent="0.25">
      <c r="A6" s="1" t="s">
        <v>3</v>
      </c>
      <c r="D6" s="3"/>
    </row>
    <row r="7" spans="1:6" x14ac:dyDescent="0.25">
      <c r="A7" t="s">
        <v>4</v>
      </c>
      <c r="C7" t="s">
        <v>62</v>
      </c>
      <c r="D7" s="3"/>
    </row>
    <row r="8" spans="1:6" x14ac:dyDescent="0.25">
      <c r="A8" t="s">
        <v>5</v>
      </c>
      <c r="C8" s="2">
        <v>45437</v>
      </c>
      <c r="D8" s="3"/>
    </row>
    <row r="9" spans="1:6" x14ac:dyDescent="0.25">
      <c r="A9" t="s">
        <v>6</v>
      </c>
      <c r="C9" s="2"/>
      <c r="D9" s="3"/>
    </row>
    <row r="10" spans="1:6" x14ac:dyDescent="0.25">
      <c r="A10" t="s">
        <v>7</v>
      </c>
      <c r="C10" t="s">
        <v>8</v>
      </c>
      <c r="D10" s="3"/>
    </row>
    <row r="11" spans="1:6" x14ac:dyDescent="0.25">
      <c r="A11" t="s">
        <v>9</v>
      </c>
      <c r="C11" t="s">
        <v>10</v>
      </c>
      <c r="D11" s="3"/>
    </row>
    <row r="12" spans="1:6" x14ac:dyDescent="0.25">
      <c r="A12" t="s">
        <v>11</v>
      </c>
      <c r="C12" t="s">
        <v>12</v>
      </c>
      <c r="D12" s="3"/>
    </row>
    <row r="13" spans="1:6" x14ac:dyDescent="0.25">
      <c r="D13" s="3"/>
    </row>
    <row r="14" spans="1:6" x14ac:dyDescent="0.25">
      <c r="A14" s="1"/>
      <c r="B14" s="4"/>
      <c r="C14" s="5"/>
      <c r="D14" s="3"/>
    </row>
    <row r="15" spans="1:6" x14ac:dyDescent="0.25">
      <c r="A15" s="6"/>
      <c r="B15" s="6"/>
      <c r="C15" s="6"/>
      <c r="D15" s="6"/>
      <c r="E15" s="6"/>
      <c r="F15" s="6"/>
    </row>
    <row r="16" spans="1:6" x14ac:dyDescent="0.25">
      <c r="A16" s="6"/>
      <c r="B16" s="6"/>
      <c r="C16" s="6"/>
      <c r="D16" s="6"/>
      <c r="E16" s="6"/>
      <c r="F16" s="6"/>
    </row>
    <row r="17" spans="1:5" x14ac:dyDescent="0.25">
      <c r="A17" t="s">
        <v>29</v>
      </c>
    </row>
    <row r="18" spans="1:5" x14ac:dyDescent="0.25">
      <c r="A18" t="s">
        <v>30</v>
      </c>
      <c r="B18" t="s">
        <v>80</v>
      </c>
    </row>
    <row r="19" spans="1:5" x14ac:dyDescent="0.25">
      <c r="A19" t="s">
        <v>31</v>
      </c>
      <c r="B19" t="s">
        <v>32</v>
      </c>
    </row>
    <row r="20" spans="1:5" x14ac:dyDescent="0.25">
      <c r="A20" t="s">
        <v>33</v>
      </c>
      <c r="B20" t="s">
        <v>34</v>
      </c>
      <c r="C20" t="s">
        <v>35</v>
      </c>
    </row>
    <row r="21" spans="1:5" x14ac:dyDescent="0.25">
      <c r="A21" t="s">
        <v>36</v>
      </c>
      <c r="B21" t="s">
        <v>81</v>
      </c>
    </row>
    <row r="22" spans="1:5" x14ac:dyDescent="0.25">
      <c r="A22" t="s">
        <v>31</v>
      </c>
      <c r="B22" t="s">
        <v>37</v>
      </c>
    </row>
    <row r="23" spans="1:5" x14ac:dyDescent="0.25">
      <c r="A23" t="s">
        <v>38</v>
      </c>
      <c r="B23" t="s">
        <v>39</v>
      </c>
    </row>
    <row r="24" spans="1:5" x14ac:dyDescent="0.25">
      <c r="A24" t="s">
        <v>31</v>
      </c>
      <c r="B24" t="s">
        <v>40</v>
      </c>
    </row>
    <row r="25" spans="1:5" x14ac:dyDescent="0.25">
      <c r="A25" t="s">
        <v>31</v>
      </c>
      <c r="B25" t="s">
        <v>82</v>
      </c>
    </row>
    <row r="26" spans="1:5" x14ac:dyDescent="0.25">
      <c r="A26" t="s">
        <v>41</v>
      </c>
      <c r="B26" t="s">
        <v>83</v>
      </c>
    </row>
    <row r="27" spans="1:5" x14ac:dyDescent="0.25">
      <c r="A27" t="s">
        <v>42</v>
      </c>
      <c r="B27" t="s">
        <v>43</v>
      </c>
      <c r="C27" t="s">
        <v>44</v>
      </c>
    </row>
    <row r="28" spans="1:5" x14ac:dyDescent="0.25">
      <c r="A28" t="s">
        <v>31</v>
      </c>
      <c r="B28" t="s">
        <v>45</v>
      </c>
    </row>
    <row r="29" spans="1:5" x14ac:dyDescent="0.25">
      <c r="A29" t="s">
        <v>31</v>
      </c>
      <c r="B29" t="s">
        <v>46</v>
      </c>
    </row>
    <row r="30" spans="1:5" x14ac:dyDescent="0.25">
      <c r="A30" t="s">
        <v>47</v>
      </c>
      <c r="B30" t="s">
        <v>50</v>
      </c>
    </row>
    <row r="31" spans="1:5" x14ac:dyDescent="0.25">
      <c r="A31" t="s">
        <v>48</v>
      </c>
      <c r="B31" t="s">
        <v>49</v>
      </c>
    </row>
    <row r="32" spans="1:5" x14ac:dyDescent="0.25">
      <c r="A32" s="6"/>
      <c r="B32" s="6"/>
      <c r="C32" s="6"/>
      <c r="D32" s="6"/>
      <c r="E32" s="6"/>
    </row>
    <row r="33" spans="1:19" x14ac:dyDescent="0.25">
      <c r="A33" s="6"/>
      <c r="B33" s="6"/>
      <c r="C33" s="6"/>
      <c r="D33" s="6"/>
      <c r="E33" s="6"/>
    </row>
    <row r="34" spans="1:19" x14ac:dyDescent="0.25">
      <c r="A34" s="6"/>
      <c r="B34" s="6"/>
      <c r="F34" s="1" t="s">
        <v>54</v>
      </c>
      <c r="G34" s="1" t="s">
        <v>14</v>
      </c>
    </row>
    <row r="35" spans="1:19" x14ac:dyDescent="0.25">
      <c r="G35" s="7" t="s">
        <v>15</v>
      </c>
      <c r="H35" s="7" t="s">
        <v>16</v>
      </c>
      <c r="I35" s="7" t="s">
        <v>17</v>
      </c>
      <c r="J35" s="7" t="s">
        <v>18</v>
      </c>
      <c r="K35" s="7" t="s">
        <v>19</v>
      </c>
      <c r="L35" s="7" t="s">
        <v>20</v>
      </c>
      <c r="M35" s="7" t="s">
        <v>21</v>
      </c>
      <c r="N35" s="7" t="s">
        <v>22</v>
      </c>
      <c r="O35" s="7" t="s">
        <v>23</v>
      </c>
      <c r="P35" s="7"/>
    </row>
    <row r="36" spans="1:19" x14ac:dyDescent="0.25">
      <c r="E36">
        <v>246</v>
      </c>
      <c r="F36">
        <v>344</v>
      </c>
      <c r="G36" s="8">
        <v>443</v>
      </c>
      <c r="H36" s="8">
        <v>513</v>
      </c>
      <c r="I36" s="8">
        <v>534</v>
      </c>
      <c r="J36" s="8">
        <v>569</v>
      </c>
      <c r="K36" s="8">
        <v>548</v>
      </c>
      <c r="L36" s="8">
        <v>527</v>
      </c>
      <c r="M36" s="8">
        <v>471</v>
      </c>
      <c r="N36" s="8">
        <v>408</v>
      </c>
      <c r="O36" s="8">
        <v>302</v>
      </c>
      <c r="P36" s="8">
        <v>232</v>
      </c>
    </row>
    <row r="37" spans="1:19" x14ac:dyDescent="0.25">
      <c r="E37">
        <v>295</v>
      </c>
      <c r="F37">
        <v>429</v>
      </c>
      <c r="G37" s="9">
        <v>151271</v>
      </c>
      <c r="H37" s="10">
        <v>105544</v>
      </c>
      <c r="I37" s="10">
        <v>96234</v>
      </c>
      <c r="J37" s="10">
        <v>68353</v>
      </c>
      <c r="K37" s="10">
        <v>62310</v>
      </c>
      <c r="L37" s="10">
        <v>55502</v>
      </c>
      <c r="M37" s="10">
        <v>45264</v>
      </c>
      <c r="N37" s="11">
        <v>85153</v>
      </c>
      <c r="O37" s="12">
        <v>766</v>
      </c>
      <c r="P37" s="8">
        <v>309</v>
      </c>
    </row>
    <row r="38" spans="1:19" x14ac:dyDescent="0.25">
      <c r="E38">
        <v>295</v>
      </c>
      <c r="F38">
        <v>450</v>
      </c>
      <c r="G38" s="13">
        <v>52206</v>
      </c>
      <c r="H38" s="12">
        <v>69238</v>
      </c>
      <c r="I38" s="12">
        <v>65015</v>
      </c>
      <c r="J38" s="12">
        <v>57996</v>
      </c>
      <c r="K38" s="12">
        <v>64495</v>
      </c>
      <c r="L38" s="12">
        <v>49079</v>
      </c>
      <c r="M38" s="12">
        <v>46768</v>
      </c>
      <c r="N38" s="14">
        <v>60785</v>
      </c>
      <c r="O38" s="12">
        <v>822</v>
      </c>
      <c r="P38" s="8">
        <v>330</v>
      </c>
    </row>
    <row r="39" spans="1:19" x14ac:dyDescent="0.25">
      <c r="E39">
        <v>281</v>
      </c>
      <c r="F39">
        <v>450</v>
      </c>
      <c r="G39" s="13">
        <v>39341</v>
      </c>
      <c r="H39" s="12">
        <v>50323</v>
      </c>
      <c r="I39" s="12">
        <v>47365</v>
      </c>
      <c r="J39" s="12">
        <v>49599</v>
      </c>
      <c r="K39" s="12">
        <v>47210</v>
      </c>
      <c r="L39" s="12">
        <v>40971</v>
      </c>
      <c r="M39" s="12">
        <v>42088</v>
      </c>
      <c r="N39" s="14">
        <v>55705</v>
      </c>
      <c r="O39" s="12">
        <v>829</v>
      </c>
      <c r="P39" s="8">
        <v>309</v>
      </c>
    </row>
    <row r="40" spans="1:19" x14ac:dyDescent="0.25">
      <c r="E40">
        <v>260</v>
      </c>
      <c r="F40">
        <v>358</v>
      </c>
      <c r="G40" s="13">
        <v>47365</v>
      </c>
      <c r="H40" s="12">
        <v>55213</v>
      </c>
      <c r="I40" s="12">
        <v>55459</v>
      </c>
      <c r="J40" s="12">
        <v>51946</v>
      </c>
      <c r="K40" s="12">
        <v>49157</v>
      </c>
      <c r="L40" s="12">
        <v>39699</v>
      </c>
      <c r="M40" s="12">
        <v>42475</v>
      </c>
      <c r="N40" s="14">
        <v>56492</v>
      </c>
      <c r="O40" s="8">
        <v>443</v>
      </c>
      <c r="P40" s="8">
        <v>337</v>
      </c>
    </row>
    <row r="41" spans="1:19" x14ac:dyDescent="0.25">
      <c r="E41">
        <v>239</v>
      </c>
      <c r="F41">
        <v>344</v>
      </c>
      <c r="G41" s="13">
        <v>63631</v>
      </c>
      <c r="H41" s="12">
        <v>61467</v>
      </c>
      <c r="I41" s="12">
        <v>58874</v>
      </c>
      <c r="J41" s="12">
        <v>62141</v>
      </c>
      <c r="K41" s="12">
        <v>54876</v>
      </c>
      <c r="L41" s="12">
        <v>52150</v>
      </c>
      <c r="M41" s="12">
        <v>51953</v>
      </c>
      <c r="N41" s="14">
        <v>56647</v>
      </c>
      <c r="O41" s="8">
        <v>386</v>
      </c>
      <c r="P41" s="8">
        <v>281</v>
      </c>
    </row>
    <row r="42" spans="1:19" x14ac:dyDescent="0.25">
      <c r="E42">
        <v>267</v>
      </c>
      <c r="F42">
        <v>323</v>
      </c>
      <c r="G42" s="15">
        <v>59717</v>
      </c>
      <c r="H42" s="16">
        <v>57406</v>
      </c>
      <c r="I42" s="16">
        <v>64088</v>
      </c>
      <c r="J42" s="16">
        <v>60561</v>
      </c>
      <c r="K42" s="16">
        <v>51033</v>
      </c>
      <c r="L42" s="16">
        <v>49726</v>
      </c>
      <c r="M42" s="16">
        <v>49726</v>
      </c>
      <c r="N42" s="17">
        <v>59823</v>
      </c>
      <c r="O42" s="8">
        <v>309</v>
      </c>
      <c r="P42" s="8">
        <v>225</v>
      </c>
    </row>
    <row r="43" spans="1:19" x14ac:dyDescent="0.25">
      <c r="E43">
        <v>218</v>
      </c>
      <c r="F43">
        <v>246</v>
      </c>
      <c r="G43" s="8">
        <v>302</v>
      </c>
      <c r="H43" s="8">
        <v>344</v>
      </c>
      <c r="I43" s="8">
        <v>358</v>
      </c>
      <c r="J43" s="8">
        <v>358</v>
      </c>
      <c r="K43" s="8">
        <v>344</v>
      </c>
      <c r="L43" s="8">
        <v>344</v>
      </c>
      <c r="M43" s="8">
        <v>316</v>
      </c>
      <c r="N43" s="8">
        <v>281</v>
      </c>
      <c r="O43" s="8">
        <v>211</v>
      </c>
      <c r="P43" s="8">
        <v>176</v>
      </c>
    </row>
    <row r="44" spans="1:19" x14ac:dyDescent="0.25">
      <c r="R44" t="s">
        <v>24</v>
      </c>
      <c r="S44">
        <f>AVERAGE(O37:O39)</f>
        <v>805.66666666666663</v>
      </c>
    </row>
    <row r="45" spans="1:19" x14ac:dyDescent="0.25">
      <c r="G45" s="7" t="s">
        <v>15</v>
      </c>
      <c r="H45" s="7" t="s">
        <v>16</v>
      </c>
      <c r="I45" s="7" t="s">
        <v>17</v>
      </c>
      <c r="J45" s="7" t="s">
        <v>18</v>
      </c>
      <c r="K45" s="7" t="s">
        <v>19</v>
      </c>
      <c r="L45" s="7" t="s">
        <v>20</v>
      </c>
      <c r="M45" s="7" t="s">
        <v>21</v>
      </c>
      <c r="N45" s="7" t="s">
        <v>15</v>
      </c>
      <c r="O45" s="7" t="s">
        <v>23</v>
      </c>
    </row>
    <row r="46" spans="1:19" x14ac:dyDescent="0.25">
      <c r="G46">
        <f>G37-$S$44</f>
        <v>150465.33333333334</v>
      </c>
      <c r="H46">
        <f t="shared" ref="H46:N46" si="0">H37-$S$44</f>
        <v>104738.33333333333</v>
      </c>
      <c r="I46">
        <f t="shared" si="0"/>
        <v>95428.333333333328</v>
      </c>
      <c r="J46">
        <f t="shared" si="0"/>
        <v>67547.333333333328</v>
      </c>
      <c r="K46">
        <f t="shared" si="0"/>
        <v>61504.333333333336</v>
      </c>
      <c r="L46">
        <f t="shared" si="0"/>
        <v>54696.333333333336</v>
      </c>
      <c r="M46">
        <f t="shared" si="0"/>
        <v>44458.333333333336</v>
      </c>
      <c r="N46">
        <f t="shared" si="0"/>
        <v>84347.333333333328</v>
      </c>
    </row>
    <row r="47" spans="1:19" x14ac:dyDescent="0.25">
      <c r="G47">
        <f t="shared" ref="G47:N51" si="1">G38-$S$44</f>
        <v>51400.333333333336</v>
      </c>
      <c r="H47">
        <f t="shared" si="1"/>
        <v>68432.333333333328</v>
      </c>
      <c r="I47">
        <f t="shared" si="1"/>
        <v>64209.333333333336</v>
      </c>
      <c r="J47">
        <f t="shared" si="1"/>
        <v>57190.333333333336</v>
      </c>
      <c r="K47">
        <f t="shared" si="1"/>
        <v>63689.333333333336</v>
      </c>
      <c r="L47">
        <f t="shared" si="1"/>
        <v>48273.333333333336</v>
      </c>
      <c r="M47">
        <f t="shared" si="1"/>
        <v>45962.333333333336</v>
      </c>
      <c r="N47">
        <f t="shared" si="1"/>
        <v>59979.333333333336</v>
      </c>
    </row>
    <row r="48" spans="1:19" x14ac:dyDescent="0.25">
      <c r="G48">
        <f t="shared" si="1"/>
        <v>38535.333333333336</v>
      </c>
      <c r="H48">
        <f t="shared" si="1"/>
        <v>49517.333333333336</v>
      </c>
      <c r="I48">
        <f t="shared" si="1"/>
        <v>46559.333333333336</v>
      </c>
      <c r="J48">
        <f t="shared" si="1"/>
        <v>48793.333333333336</v>
      </c>
      <c r="K48">
        <f t="shared" si="1"/>
        <v>46404.333333333336</v>
      </c>
      <c r="L48">
        <f t="shared" si="1"/>
        <v>40165.333333333336</v>
      </c>
      <c r="M48">
        <f t="shared" si="1"/>
        <v>41282.333333333336</v>
      </c>
      <c r="N48">
        <f t="shared" si="1"/>
        <v>54899.333333333336</v>
      </c>
    </row>
    <row r="49" spans="3:17" x14ac:dyDescent="0.25">
      <c r="G49">
        <f t="shared" si="1"/>
        <v>46559.333333333336</v>
      </c>
      <c r="H49">
        <f t="shared" si="1"/>
        <v>54407.333333333336</v>
      </c>
      <c r="I49">
        <f t="shared" si="1"/>
        <v>54653.333333333336</v>
      </c>
      <c r="J49">
        <f t="shared" si="1"/>
        <v>51140.333333333336</v>
      </c>
      <c r="K49">
        <f t="shared" si="1"/>
        <v>48351.333333333336</v>
      </c>
      <c r="L49">
        <f t="shared" si="1"/>
        <v>38893.333333333336</v>
      </c>
      <c r="M49">
        <f t="shared" si="1"/>
        <v>41669.333333333336</v>
      </c>
      <c r="N49">
        <f t="shared" si="1"/>
        <v>55686.333333333336</v>
      </c>
    </row>
    <row r="50" spans="3:17" x14ac:dyDescent="0.25">
      <c r="G50">
        <f t="shared" si="1"/>
        <v>62825.333333333336</v>
      </c>
      <c r="H50">
        <f t="shared" si="1"/>
        <v>60661.333333333336</v>
      </c>
      <c r="I50">
        <f t="shared" si="1"/>
        <v>58068.333333333336</v>
      </c>
      <c r="J50">
        <f t="shared" si="1"/>
        <v>61335.333333333336</v>
      </c>
      <c r="K50">
        <f t="shared" si="1"/>
        <v>54070.333333333336</v>
      </c>
      <c r="L50">
        <f t="shared" si="1"/>
        <v>51344.333333333336</v>
      </c>
      <c r="M50">
        <f t="shared" si="1"/>
        <v>51147.333333333336</v>
      </c>
      <c r="N50">
        <f t="shared" si="1"/>
        <v>55841.333333333336</v>
      </c>
    </row>
    <row r="51" spans="3:17" x14ac:dyDescent="0.25">
      <c r="G51">
        <f t="shared" si="1"/>
        <v>58911.333333333336</v>
      </c>
      <c r="H51">
        <f t="shared" si="1"/>
        <v>56600.333333333336</v>
      </c>
      <c r="I51">
        <f t="shared" si="1"/>
        <v>63282.333333333336</v>
      </c>
      <c r="J51">
        <f t="shared" si="1"/>
        <v>59755.333333333336</v>
      </c>
      <c r="K51">
        <f t="shared" si="1"/>
        <v>50227.333333333336</v>
      </c>
      <c r="L51">
        <f t="shared" si="1"/>
        <v>48920.333333333336</v>
      </c>
      <c r="M51">
        <f t="shared" si="1"/>
        <v>48920.333333333336</v>
      </c>
      <c r="N51">
        <f t="shared" si="1"/>
        <v>59017.333333333336</v>
      </c>
    </row>
    <row r="52" spans="3:17" x14ac:dyDescent="0.25">
      <c r="P52" t="s">
        <v>15</v>
      </c>
      <c r="Q52">
        <f>AVERAGE(G46:G51,N46:N51)</f>
        <v>64872.333333333343</v>
      </c>
    </row>
    <row r="54" spans="3:17" x14ac:dyDescent="0.25">
      <c r="D54" t="s">
        <v>25</v>
      </c>
      <c r="G54">
        <f>AVERAGE(G46:G51)</f>
        <v>68116.166666666672</v>
      </c>
      <c r="H54">
        <f t="shared" ref="H54:M54" si="2">AVERAGE(H46:H51)</f>
        <v>65726.166666666657</v>
      </c>
      <c r="I54">
        <f t="shared" si="2"/>
        <v>63700.166666666664</v>
      </c>
      <c r="J54">
        <f t="shared" si="2"/>
        <v>57627</v>
      </c>
      <c r="K54">
        <f t="shared" si="2"/>
        <v>54041.166666666664</v>
      </c>
      <c r="L54">
        <f t="shared" si="2"/>
        <v>47048.833333333336</v>
      </c>
      <c r="M54">
        <f t="shared" si="2"/>
        <v>45573.333333333336</v>
      </c>
      <c r="N54">
        <f>AVERAGE(N46:N51)</f>
        <v>61628.5</v>
      </c>
    </row>
    <row r="55" spans="3:17" x14ac:dyDescent="0.25">
      <c r="D55" t="s">
        <v>26</v>
      </c>
      <c r="G55">
        <f>MEDIAN(G46:G51)</f>
        <v>55155.833333333336</v>
      </c>
      <c r="H55">
        <f t="shared" ref="H55:N55" si="3">MEDIAN(H46:H51)</f>
        <v>58630.833333333336</v>
      </c>
      <c r="I55">
        <f t="shared" si="3"/>
        <v>60675.333333333336</v>
      </c>
      <c r="J55">
        <f t="shared" si="3"/>
        <v>58472.833333333336</v>
      </c>
      <c r="K55">
        <f t="shared" si="3"/>
        <v>52148.833333333336</v>
      </c>
      <c r="L55">
        <f t="shared" si="3"/>
        <v>48596.833333333336</v>
      </c>
      <c r="M55">
        <f t="shared" si="3"/>
        <v>45210.333333333336</v>
      </c>
      <c r="N55">
        <f t="shared" si="3"/>
        <v>57429.333333333336</v>
      </c>
    </row>
    <row r="56" spans="3:17" x14ac:dyDescent="0.25">
      <c r="D56" t="s">
        <v>27</v>
      </c>
      <c r="G56">
        <f>STDEV(G46:G51)</f>
        <v>41263.177223363062</v>
      </c>
      <c r="H56">
        <f t="shared" ref="H56:N56" si="4">STDEV(H46:H51)</f>
        <v>20144.717038634899</v>
      </c>
      <c r="I56">
        <f t="shared" si="4"/>
        <v>16819.520224033338</v>
      </c>
      <c r="J56">
        <f t="shared" si="4"/>
        <v>6884.7039345688045</v>
      </c>
      <c r="K56">
        <f t="shared" si="4"/>
        <v>7127.7988023418848</v>
      </c>
      <c r="L56">
        <f t="shared" si="4"/>
        <v>6258.310339061175</v>
      </c>
      <c r="M56">
        <f t="shared" si="4"/>
        <v>3932.4376155255154</v>
      </c>
      <c r="N56">
        <f t="shared" si="4"/>
        <v>11311.636988812326</v>
      </c>
    </row>
    <row r="60" spans="3:17" x14ac:dyDescent="0.25">
      <c r="C60" s="1" t="s">
        <v>28</v>
      </c>
      <c r="G60" s="7" t="s">
        <v>15</v>
      </c>
      <c r="H60" s="7" t="s">
        <v>16</v>
      </c>
      <c r="I60" s="7" t="s">
        <v>17</v>
      </c>
      <c r="J60" s="7" t="s">
        <v>18</v>
      </c>
      <c r="K60" s="7" t="s">
        <v>19</v>
      </c>
      <c r="L60" s="7" t="s">
        <v>20</v>
      </c>
      <c r="M60" s="7" t="s">
        <v>21</v>
      </c>
      <c r="N60" s="7" t="s">
        <v>15</v>
      </c>
    </row>
    <row r="61" spans="3:17" x14ac:dyDescent="0.25">
      <c r="G61">
        <f>G46/$Q$52*100</f>
        <v>231.94068349630297</v>
      </c>
      <c r="H61">
        <f t="shared" ref="H61:N61" si="5">H46/$Q$52*100</f>
        <v>161.45300770230756</v>
      </c>
      <c r="I61">
        <f t="shared" si="5"/>
        <v>147.10174342426404</v>
      </c>
      <c r="J61">
        <f t="shared" si="5"/>
        <v>104.12348356001786</v>
      </c>
      <c r="K61">
        <f t="shared" si="5"/>
        <v>94.808264437330749</v>
      </c>
      <c r="L61">
        <f t="shared" si="5"/>
        <v>84.313806090937575</v>
      </c>
      <c r="M61">
        <f>M46/$Q$52*100</f>
        <v>68.532039852633631</v>
      </c>
      <c r="N61">
        <f t="shared" si="5"/>
        <v>130.02050180611147</v>
      </c>
    </row>
    <row r="62" spans="3:17" x14ac:dyDescent="0.25">
      <c r="G62">
        <f t="shared" ref="G62:N66" si="6">G47/$Q$52*100</f>
        <v>79.233057749323024</v>
      </c>
      <c r="H62">
        <f t="shared" si="6"/>
        <v>105.48770148548172</v>
      </c>
      <c r="I62">
        <f t="shared" si="6"/>
        <v>98.977992672788091</v>
      </c>
      <c r="J62">
        <f t="shared" si="6"/>
        <v>88.158280109137422</v>
      </c>
      <c r="K62">
        <f t="shared" si="6"/>
        <v>98.176418298504231</v>
      </c>
      <c r="L62">
        <f t="shared" si="6"/>
        <v>74.412821079350721</v>
      </c>
      <c r="M62">
        <f t="shared" si="6"/>
        <v>70.850439581331543</v>
      </c>
      <c r="N62">
        <f t="shared" si="6"/>
        <v>92.457493435825228</v>
      </c>
    </row>
    <row r="63" spans="3:17" x14ac:dyDescent="0.25">
      <c r="G63">
        <f t="shared" si="6"/>
        <v>59.401799431704319</v>
      </c>
      <c r="H63">
        <f t="shared" si="6"/>
        <v>76.330433620906703</v>
      </c>
      <c r="I63">
        <f t="shared" si="6"/>
        <v>71.770708622576635</v>
      </c>
      <c r="J63">
        <f t="shared" si="6"/>
        <v>75.214395453634566</v>
      </c>
      <c r="K63">
        <f t="shared" si="6"/>
        <v>71.531777799472806</v>
      </c>
      <c r="L63">
        <f t="shared" si="6"/>
        <v>61.914426797247927</v>
      </c>
      <c r="M63">
        <f t="shared" si="6"/>
        <v>63.636270212776878</v>
      </c>
      <c r="N63">
        <f t="shared" si="6"/>
        <v>84.626728394744546</v>
      </c>
    </row>
    <row r="64" spans="3:17" x14ac:dyDescent="0.25">
      <c r="G64">
        <f t="shared" si="6"/>
        <v>71.770708622576635</v>
      </c>
      <c r="H64">
        <f t="shared" si="6"/>
        <v>83.868315717537513</v>
      </c>
      <c r="I64">
        <f t="shared" si="6"/>
        <v>84.247522056141023</v>
      </c>
      <c r="J64">
        <f t="shared" si="6"/>
        <v>78.832270562181094</v>
      </c>
      <c r="K64">
        <f t="shared" si="6"/>
        <v>74.533057235493288</v>
      </c>
      <c r="L64">
        <f t="shared" si="6"/>
        <v>59.953652558615126</v>
      </c>
      <c r="M64">
        <f t="shared" si="6"/>
        <v>64.232826525945825</v>
      </c>
      <c r="N64">
        <f t="shared" si="6"/>
        <v>85.839880380439524</v>
      </c>
    </row>
    <row r="65" spans="4:14" x14ac:dyDescent="0.25">
      <c r="G65">
        <f t="shared" si="6"/>
        <v>96.844571645847992</v>
      </c>
      <c r="H65">
        <f t="shared" si="6"/>
        <v>93.508789057482119</v>
      </c>
      <c r="I65">
        <f t="shared" si="6"/>
        <v>89.511707610332081</v>
      </c>
      <c r="J65">
        <f t="shared" si="6"/>
        <v>94.5477527656885</v>
      </c>
      <c r="K65">
        <f t="shared" si="6"/>
        <v>83.348833863434322</v>
      </c>
      <c r="L65">
        <f t="shared" si="6"/>
        <v>79.146734355169386</v>
      </c>
      <c r="M65">
        <f t="shared" si="6"/>
        <v>78.843060986450297</v>
      </c>
      <c r="N65">
        <f t="shared" si="6"/>
        <v>86.078811203543353</v>
      </c>
    </row>
    <row r="66" spans="4:14" x14ac:dyDescent="0.25">
      <c r="G66">
        <f t="shared" si="6"/>
        <v>90.811182990180711</v>
      </c>
      <c r="H66">
        <f t="shared" si="6"/>
        <v>87.248801492161519</v>
      </c>
      <c r="I66">
        <f t="shared" si="6"/>
        <v>97.549032201708982</v>
      </c>
      <c r="J66">
        <f t="shared" si="6"/>
        <v>92.112199859210648</v>
      </c>
      <c r="K66">
        <f t="shared" si="6"/>
        <v>77.424890939640406</v>
      </c>
      <c r="L66">
        <f t="shared" si="6"/>
        <v>75.410164579661583</v>
      </c>
      <c r="M66">
        <f t="shared" si="6"/>
        <v>75.410164579661583</v>
      </c>
      <c r="N66">
        <f t="shared" si="6"/>
        <v>90.974580843400105</v>
      </c>
    </row>
    <row r="69" spans="4:14" x14ac:dyDescent="0.25">
      <c r="D69" s="1" t="s">
        <v>25</v>
      </c>
      <c r="G69">
        <f t="shared" ref="G69:N69" si="7">AVERAGE(G61:G66)</f>
        <v>105.0003339893226</v>
      </c>
      <c r="H69">
        <f t="shared" si="7"/>
        <v>101.31617484597952</v>
      </c>
      <c r="I69">
        <f t="shared" si="7"/>
        <v>98.193117764635147</v>
      </c>
      <c r="J69">
        <f t="shared" si="7"/>
        <v>88.831397051645013</v>
      </c>
      <c r="K69">
        <f t="shared" si="7"/>
        <v>83.303873762312634</v>
      </c>
      <c r="L69">
        <f t="shared" si="7"/>
        <v>72.525267576830387</v>
      </c>
      <c r="M69">
        <f t="shared" si="7"/>
        <v>70.250800289799955</v>
      </c>
      <c r="N69">
        <f t="shared" si="7"/>
        <v>94.999666010677359</v>
      </c>
    </row>
    <row r="70" spans="4:14" x14ac:dyDescent="0.25">
      <c r="D70" s="1" t="s">
        <v>26</v>
      </c>
      <c r="G70">
        <f t="shared" ref="G70:N70" si="8">MEDIAN(G61:G66)</f>
        <v>85.02212036975186</v>
      </c>
      <c r="H70">
        <f t="shared" si="8"/>
        <v>90.378795274821812</v>
      </c>
      <c r="I70">
        <f t="shared" si="8"/>
        <v>93.530369906020525</v>
      </c>
      <c r="J70">
        <f t="shared" si="8"/>
        <v>90.135239984174035</v>
      </c>
      <c r="K70">
        <f t="shared" si="8"/>
        <v>80.386862401537371</v>
      </c>
      <c r="L70">
        <f t="shared" si="8"/>
        <v>74.911492829506159</v>
      </c>
      <c r="M70">
        <f t="shared" si="8"/>
        <v>69.691239716982579</v>
      </c>
      <c r="N70">
        <f t="shared" si="8"/>
        <v>88.526696023471729</v>
      </c>
    </row>
    <row r="71" spans="4:14" x14ac:dyDescent="0.25">
      <c r="D71" s="1" t="s">
        <v>27</v>
      </c>
      <c r="G71">
        <f t="shared" ref="G71:N71" si="9">STDEV(G61:G66)</f>
        <v>63.606741276501602</v>
      </c>
      <c r="H71">
        <f t="shared" si="9"/>
        <v>31.05286337570956</v>
      </c>
      <c r="I71">
        <f t="shared" si="9"/>
        <v>25.927108460257852</v>
      </c>
      <c r="J71">
        <f t="shared" si="9"/>
        <v>10.61269663169519</v>
      </c>
      <c r="K71">
        <f t="shared" si="9"/>
        <v>10.987424740400739</v>
      </c>
      <c r="L71">
        <f t="shared" si="9"/>
        <v>9.6471176809752048</v>
      </c>
      <c r="M71">
        <f t="shared" si="9"/>
        <v>6.0618100405291129</v>
      </c>
      <c r="N71">
        <f t="shared" si="9"/>
        <v>17.436766041217901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EF7CB-88CC-4526-B7B8-CC441B8CAC6F}">
  <dimension ref="A1:S71"/>
  <sheetViews>
    <sheetView workbookViewId="0">
      <selection activeCell="E36" sqref="E36:P43"/>
    </sheetView>
  </sheetViews>
  <sheetFormatPr defaultRowHeight="15" x14ac:dyDescent="0.25"/>
  <cols>
    <col min="1" max="1" width="16.28515625" customWidth="1"/>
  </cols>
  <sheetData>
    <row r="1" spans="1:6" x14ac:dyDescent="0.25">
      <c r="A1" s="18" t="s">
        <v>71</v>
      </c>
    </row>
    <row r="2" spans="1:6" x14ac:dyDescent="0.25">
      <c r="A2" t="s">
        <v>0</v>
      </c>
      <c r="C2" s="2">
        <v>45460</v>
      </c>
    </row>
    <row r="3" spans="1:6" x14ac:dyDescent="0.25">
      <c r="A3" t="s">
        <v>1</v>
      </c>
      <c r="C3" s="2"/>
    </row>
    <row r="4" spans="1:6" x14ac:dyDescent="0.25">
      <c r="A4" t="s">
        <v>2</v>
      </c>
      <c r="C4" t="s">
        <v>61</v>
      </c>
      <c r="D4" s="3"/>
    </row>
    <row r="5" spans="1:6" x14ac:dyDescent="0.25">
      <c r="D5" s="3"/>
    </row>
    <row r="6" spans="1:6" x14ac:dyDescent="0.25">
      <c r="A6" s="1" t="s">
        <v>3</v>
      </c>
      <c r="D6" s="3"/>
    </row>
    <row r="7" spans="1:6" x14ac:dyDescent="0.25">
      <c r="A7" t="s">
        <v>4</v>
      </c>
      <c r="C7" t="s">
        <v>62</v>
      </c>
      <c r="D7" s="3"/>
    </row>
    <row r="8" spans="1:6" x14ac:dyDescent="0.25">
      <c r="A8" t="s">
        <v>5</v>
      </c>
      <c r="C8" s="2">
        <v>45437</v>
      </c>
      <c r="D8" s="3"/>
    </row>
    <row r="9" spans="1:6" x14ac:dyDescent="0.25">
      <c r="A9" t="s">
        <v>6</v>
      </c>
      <c r="C9" s="2"/>
      <c r="D9" s="3"/>
    </row>
    <row r="10" spans="1:6" x14ac:dyDescent="0.25">
      <c r="A10" t="s">
        <v>7</v>
      </c>
      <c r="C10" t="s">
        <v>8</v>
      </c>
      <c r="D10" s="3"/>
    </row>
    <row r="11" spans="1:6" x14ac:dyDescent="0.25">
      <c r="A11" t="s">
        <v>9</v>
      </c>
      <c r="C11" t="s">
        <v>10</v>
      </c>
      <c r="D11" s="3"/>
    </row>
    <row r="12" spans="1:6" x14ac:dyDescent="0.25">
      <c r="A12" t="s">
        <v>11</v>
      </c>
      <c r="C12" t="s">
        <v>12</v>
      </c>
      <c r="D12" s="3"/>
    </row>
    <row r="13" spans="1:6" x14ac:dyDescent="0.25">
      <c r="D13" s="3"/>
    </row>
    <row r="14" spans="1:6" x14ac:dyDescent="0.25">
      <c r="A14" s="1"/>
      <c r="B14" s="4"/>
      <c r="C14" s="5"/>
      <c r="D14" s="3"/>
    </row>
    <row r="15" spans="1:6" x14ac:dyDescent="0.25">
      <c r="A15" s="6"/>
      <c r="B15" s="6"/>
      <c r="C15" s="6"/>
      <c r="D15" s="6"/>
      <c r="E15" s="6"/>
      <c r="F15" s="6"/>
    </row>
    <row r="16" spans="1:6" x14ac:dyDescent="0.25">
      <c r="A16" s="6"/>
      <c r="B16" s="6"/>
      <c r="C16" s="6"/>
      <c r="D16" s="6"/>
      <c r="E16" s="6"/>
      <c r="F16" s="6"/>
    </row>
    <row r="17" spans="1:5" x14ac:dyDescent="0.25">
      <c r="A17" t="s">
        <v>29</v>
      </c>
    </row>
    <row r="18" spans="1:5" x14ac:dyDescent="0.25">
      <c r="A18" t="s">
        <v>30</v>
      </c>
      <c r="B18" t="s">
        <v>84</v>
      </c>
    </row>
    <row r="19" spans="1:5" x14ac:dyDescent="0.25">
      <c r="A19" t="s">
        <v>31</v>
      </c>
      <c r="B19" t="s">
        <v>32</v>
      </c>
    </row>
    <row r="20" spans="1:5" x14ac:dyDescent="0.25">
      <c r="A20" t="s">
        <v>33</v>
      </c>
      <c r="B20" t="s">
        <v>34</v>
      </c>
      <c r="C20" t="s">
        <v>35</v>
      </c>
    </row>
    <row r="21" spans="1:5" x14ac:dyDescent="0.25">
      <c r="A21" t="s">
        <v>36</v>
      </c>
      <c r="B21" t="s">
        <v>85</v>
      </c>
    </row>
    <row r="22" spans="1:5" x14ac:dyDescent="0.25">
      <c r="A22" t="s">
        <v>31</v>
      </c>
      <c r="B22" t="s">
        <v>37</v>
      </c>
    </row>
    <row r="23" spans="1:5" x14ac:dyDescent="0.25">
      <c r="A23" t="s">
        <v>38</v>
      </c>
      <c r="B23" t="s">
        <v>39</v>
      </c>
    </row>
    <row r="24" spans="1:5" x14ac:dyDescent="0.25">
      <c r="A24" t="s">
        <v>31</v>
      </c>
      <c r="B24" t="s">
        <v>40</v>
      </c>
    </row>
    <row r="25" spans="1:5" x14ac:dyDescent="0.25">
      <c r="A25" t="s">
        <v>31</v>
      </c>
      <c r="B25" t="s">
        <v>86</v>
      </c>
    </row>
    <row r="26" spans="1:5" x14ac:dyDescent="0.25">
      <c r="A26" t="s">
        <v>41</v>
      </c>
      <c r="B26" t="s">
        <v>87</v>
      </c>
    </row>
    <row r="27" spans="1:5" x14ac:dyDescent="0.25">
      <c r="A27" t="s">
        <v>42</v>
      </c>
      <c r="B27" t="s">
        <v>43</v>
      </c>
      <c r="C27" t="s">
        <v>44</v>
      </c>
    </row>
    <row r="28" spans="1:5" x14ac:dyDescent="0.25">
      <c r="A28" t="s">
        <v>31</v>
      </c>
      <c r="B28" t="s">
        <v>45</v>
      </c>
    </row>
    <row r="29" spans="1:5" x14ac:dyDescent="0.25">
      <c r="A29" t="s">
        <v>31</v>
      </c>
      <c r="B29" t="s">
        <v>46</v>
      </c>
    </row>
    <row r="30" spans="1:5" x14ac:dyDescent="0.25">
      <c r="A30" t="s">
        <v>47</v>
      </c>
      <c r="B30" t="s">
        <v>50</v>
      </c>
    </row>
    <row r="31" spans="1:5" x14ac:dyDescent="0.25">
      <c r="A31" t="s">
        <v>48</v>
      </c>
      <c r="B31" t="s">
        <v>49</v>
      </c>
    </row>
    <row r="32" spans="1:5" x14ac:dyDescent="0.25">
      <c r="A32" s="6"/>
      <c r="B32" s="6"/>
      <c r="C32" s="6"/>
      <c r="D32" s="6"/>
      <c r="E32" s="6"/>
    </row>
    <row r="33" spans="1:19" x14ac:dyDescent="0.25">
      <c r="A33" s="6"/>
      <c r="B33" s="6"/>
      <c r="C33" s="6"/>
      <c r="D33" s="6"/>
      <c r="E33" s="6"/>
    </row>
    <row r="34" spans="1:19" x14ac:dyDescent="0.25">
      <c r="A34" s="6"/>
      <c r="B34" s="6"/>
      <c r="F34" s="1" t="s">
        <v>55</v>
      </c>
      <c r="G34" s="1" t="s">
        <v>14</v>
      </c>
    </row>
    <row r="35" spans="1:19" x14ac:dyDescent="0.25">
      <c r="G35" s="7" t="s">
        <v>15</v>
      </c>
      <c r="H35" s="7" t="s">
        <v>16</v>
      </c>
      <c r="I35" s="7" t="s">
        <v>17</v>
      </c>
      <c r="J35" s="7" t="s">
        <v>18</v>
      </c>
      <c r="K35" s="7" t="s">
        <v>19</v>
      </c>
      <c r="L35" s="7" t="s">
        <v>20</v>
      </c>
      <c r="M35" s="7" t="s">
        <v>21</v>
      </c>
      <c r="N35" s="7" t="s">
        <v>22</v>
      </c>
      <c r="O35" s="7" t="s">
        <v>23</v>
      </c>
      <c r="P35" s="7"/>
    </row>
    <row r="36" spans="1:19" x14ac:dyDescent="0.25">
      <c r="E36">
        <v>246</v>
      </c>
      <c r="F36">
        <v>365</v>
      </c>
      <c r="G36" s="8">
        <v>478</v>
      </c>
      <c r="H36" s="8">
        <v>485</v>
      </c>
      <c r="I36" s="8">
        <v>576</v>
      </c>
      <c r="J36" s="8">
        <v>541</v>
      </c>
      <c r="K36" s="8">
        <v>513</v>
      </c>
      <c r="L36" s="8">
        <v>499</v>
      </c>
      <c r="M36" s="8">
        <v>450</v>
      </c>
      <c r="N36" s="8">
        <v>401</v>
      </c>
      <c r="O36" s="8">
        <v>309</v>
      </c>
      <c r="P36" s="8">
        <v>232</v>
      </c>
    </row>
    <row r="37" spans="1:19" x14ac:dyDescent="0.25">
      <c r="E37">
        <v>288</v>
      </c>
      <c r="F37">
        <v>436</v>
      </c>
      <c r="G37" s="9">
        <v>161467</v>
      </c>
      <c r="H37" s="10">
        <v>113055</v>
      </c>
      <c r="I37" s="10">
        <v>112247</v>
      </c>
      <c r="J37" s="10">
        <v>71037</v>
      </c>
      <c r="K37" s="10">
        <v>63519</v>
      </c>
      <c r="L37" s="10">
        <v>53864</v>
      </c>
      <c r="M37" s="10">
        <v>44344</v>
      </c>
      <c r="N37" s="11">
        <v>90163</v>
      </c>
      <c r="O37" s="12">
        <v>920</v>
      </c>
      <c r="P37" s="8">
        <v>309</v>
      </c>
    </row>
    <row r="38" spans="1:19" x14ac:dyDescent="0.25">
      <c r="E38">
        <v>302</v>
      </c>
      <c r="F38">
        <v>443</v>
      </c>
      <c r="G38" s="13">
        <v>53134</v>
      </c>
      <c r="H38" s="12">
        <v>73686</v>
      </c>
      <c r="I38" s="12">
        <v>68732</v>
      </c>
      <c r="J38" s="12">
        <v>61235</v>
      </c>
      <c r="K38" s="12">
        <v>66919</v>
      </c>
      <c r="L38" s="12">
        <v>48833</v>
      </c>
      <c r="M38" s="12">
        <v>46395</v>
      </c>
      <c r="N38" s="14">
        <v>62914</v>
      </c>
      <c r="O38" s="12">
        <v>935</v>
      </c>
      <c r="P38" s="8">
        <v>344</v>
      </c>
    </row>
    <row r="39" spans="1:19" x14ac:dyDescent="0.25">
      <c r="E39">
        <v>309</v>
      </c>
      <c r="F39">
        <v>436</v>
      </c>
      <c r="G39" s="13">
        <v>40114</v>
      </c>
      <c r="H39" s="12">
        <v>51995</v>
      </c>
      <c r="I39" s="12">
        <v>50970</v>
      </c>
      <c r="J39" s="12">
        <v>52789</v>
      </c>
      <c r="K39" s="12">
        <v>47316</v>
      </c>
      <c r="L39" s="12">
        <v>40606</v>
      </c>
      <c r="M39" s="12">
        <v>41385</v>
      </c>
      <c r="N39" s="14">
        <v>56682</v>
      </c>
      <c r="O39" s="12">
        <v>935</v>
      </c>
      <c r="P39" s="8">
        <v>337</v>
      </c>
    </row>
    <row r="40" spans="1:19" x14ac:dyDescent="0.25">
      <c r="E40">
        <v>302</v>
      </c>
      <c r="F40">
        <v>379</v>
      </c>
      <c r="G40" s="13">
        <v>48159</v>
      </c>
      <c r="H40" s="12">
        <v>57729</v>
      </c>
      <c r="I40" s="12">
        <v>57581</v>
      </c>
      <c r="J40" s="12">
        <v>53745</v>
      </c>
      <c r="K40" s="12">
        <v>48419</v>
      </c>
      <c r="L40" s="12">
        <v>38680</v>
      </c>
      <c r="M40" s="12">
        <v>41674</v>
      </c>
      <c r="N40" s="14">
        <v>57848</v>
      </c>
      <c r="O40" s="8">
        <v>429</v>
      </c>
      <c r="P40" s="8">
        <v>330</v>
      </c>
    </row>
    <row r="41" spans="1:19" x14ac:dyDescent="0.25">
      <c r="E41">
        <v>288</v>
      </c>
      <c r="F41">
        <v>351</v>
      </c>
      <c r="G41" s="13">
        <v>66343</v>
      </c>
      <c r="H41" s="12">
        <v>63638</v>
      </c>
      <c r="I41" s="12">
        <v>62008</v>
      </c>
      <c r="J41" s="12">
        <v>64580</v>
      </c>
      <c r="K41" s="12">
        <v>54820</v>
      </c>
      <c r="L41" s="12">
        <v>53162</v>
      </c>
      <c r="M41" s="12">
        <v>53590</v>
      </c>
      <c r="N41" s="14">
        <v>58839</v>
      </c>
      <c r="O41" s="8">
        <v>393</v>
      </c>
      <c r="P41" s="8">
        <v>330</v>
      </c>
    </row>
    <row r="42" spans="1:19" x14ac:dyDescent="0.25">
      <c r="E42">
        <v>260</v>
      </c>
      <c r="F42">
        <v>330</v>
      </c>
      <c r="G42" s="15">
        <v>60216</v>
      </c>
      <c r="H42" s="16">
        <v>58783</v>
      </c>
      <c r="I42" s="16">
        <v>65001</v>
      </c>
      <c r="J42" s="16">
        <v>63188</v>
      </c>
      <c r="K42" s="16">
        <v>49424</v>
      </c>
      <c r="L42" s="16">
        <v>49234</v>
      </c>
      <c r="M42" s="16">
        <v>49424</v>
      </c>
      <c r="N42" s="17">
        <v>58326</v>
      </c>
      <c r="O42" s="8">
        <v>330</v>
      </c>
      <c r="P42" s="8">
        <v>260</v>
      </c>
    </row>
    <row r="43" spans="1:19" x14ac:dyDescent="0.25">
      <c r="E43">
        <v>211</v>
      </c>
      <c r="F43">
        <v>260</v>
      </c>
      <c r="G43" s="8">
        <v>344</v>
      </c>
      <c r="H43" s="8">
        <v>379</v>
      </c>
      <c r="I43" s="8">
        <v>372</v>
      </c>
      <c r="J43" s="8">
        <v>358</v>
      </c>
      <c r="K43" s="8">
        <v>351</v>
      </c>
      <c r="L43" s="8">
        <v>344</v>
      </c>
      <c r="M43" s="8">
        <v>330</v>
      </c>
      <c r="N43" s="8">
        <v>295</v>
      </c>
      <c r="O43" s="8">
        <v>218</v>
      </c>
      <c r="P43" s="8">
        <v>169</v>
      </c>
    </row>
    <row r="44" spans="1:19" x14ac:dyDescent="0.25">
      <c r="R44" t="s">
        <v>24</v>
      </c>
      <c r="S44">
        <f>AVERAGE(O37:O39)</f>
        <v>930</v>
      </c>
    </row>
    <row r="45" spans="1:19" x14ac:dyDescent="0.25">
      <c r="G45" s="7" t="s">
        <v>15</v>
      </c>
      <c r="H45" s="7" t="s">
        <v>16</v>
      </c>
      <c r="I45" s="7" t="s">
        <v>17</v>
      </c>
      <c r="J45" s="7" t="s">
        <v>18</v>
      </c>
      <c r="K45" s="7" t="s">
        <v>19</v>
      </c>
      <c r="L45" s="7" t="s">
        <v>20</v>
      </c>
      <c r="M45" s="7" t="s">
        <v>21</v>
      </c>
      <c r="N45" s="7" t="s">
        <v>15</v>
      </c>
      <c r="O45" s="7" t="s">
        <v>23</v>
      </c>
    </row>
    <row r="46" spans="1:19" x14ac:dyDescent="0.25">
      <c r="G46">
        <f>G37-$S$44</f>
        <v>160537</v>
      </c>
      <c r="H46">
        <f t="shared" ref="H46:N46" si="0">H37-$S$44</f>
        <v>112125</v>
      </c>
      <c r="I46">
        <f t="shared" si="0"/>
        <v>111317</v>
      </c>
      <c r="J46">
        <f t="shared" si="0"/>
        <v>70107</v>
      </c>
      <c r="K46">
        <f t="shared" si="0"/>
        <v>62589</v>
      </c>
      <c r="L46">
        <f t="shared" si="0"/>
        <v>52934</v>
      </c>
      <c r="M46">
        <f t="shared" si="0"/>
        <v>43414</v>
      </c>
      <c r="N46">
        <f t="shared" si="0"/>
        <v>89233</v>
      </c>
    </row>
    <row r="47" spans="1:19" x14ac:dyDescent="0.25">
      <c r="G47">
        <f t="shared" ref="G47:N51" si="1">G38-$S$44</f>
        <v>52204</v>
      </c>
      <c r="H47">
        <f t="shared" si="1"/>
        <v>72756</v>
      </c>
      <c r="I47">
        <f t="shared" si="1"/>
        <v>67802</v>
      </c>
      <c r="J47">
        <f t="shared" si="1"/>
        <v>60305</v>
      </c>
      <c r="K47">
        <f t="shared" si="1"/>
        <v>65989</v>
      </c>
      <c r="L47">
        <f t="shared" si="1"/>
        <v>47903</v>
      </c>
      <c r="M47">
        <f t="shared" si="1"/>
        <v>45465</v>
      </c>
      <c r="N47">
        <f t="shared" si="1"/>
        <v>61984</v>
      </c>
    </row>
    <row r="48" spans="1:19" x14ac:dyDescent="0.25">
      <c r="G48">
        <f t="shared" si="1"/>
        <v>39184</v>
      </c>
      <c r="H48">
        <f t="shared" si="1"/>
        <v>51065</v>
      </c>
      <c r="I48">
        <f t="shared" si="1"/>
        <v>50040</v>
      </c>
      <c r="J48">
        <f t="shared" si="1"/>
        <v>51859</v>
      </c>
      <c r="K48">
        <f t="shared" si="1"/>
        <v>46386</v>
      </c>
      <c r="L48">
        <f t="shared" si="1"/>
        <v>39676</v>
      </c>
      <c r="M48">
        <f t="shared" si="1"/>
        <v>40455</v>
      </c>
      <c r="N48">
        <f t="shared" si="1"/>
        <v>55752</v>
      </c>
    </row>
    <row r="49" spans="3:17" x14ac:dyDescent="0.25">
      <c r="G49">
        <f t="shared" si="1"/>
        <v>47229</v>
      </c>
      <c r="H49">
        <f t="shared" si="1"/>
        <v>56799</v>
      </c>
      <c r="I49">
        <f t="shared" si="1"/>
        <v>56651</v>
      </c>
      <c r="J49">
        <f t="shared" si="1"/>
        <v>52815</v>
      </c>
      <c r="K49">
        <f t="shared" si="1"/>
        <v>47489</v>
      </c>
      <c r="L49">
        <f t="shared" si="1"/>
        <v>37750</v>
      </c>
      <c r="M49">
        <f t="shared" si="1"/>
        <v>40744</v>
      </c>
      <c r="N49">
        <f t="shared" si="1"/>
        <v>56918</v>
      </c>
    </row>
    <row r="50" spans="3:17" x14ac:dyDescent="0.25">
      <c r="G50">
        <f t="shared" si="1"/>
        <v>65413</v>
      </c>
      <c r="H50">
        <f t="shared" si="1"/>
        <v>62708</v>
      </c>
      <c r="I50">
        <f t="shared" si="1"/>
        <v>61078</v>
      </c>
      <c r="J50">
        <f t="shared" si="1"/>
        <v>63650</v>
      </c>
      <c r="K50">
        <f t="shared" si="1"/>
        <v>53890</v>
      </c>
      <c r="L50">
        <f t="shared" si="1"/>
        <v>52232</v>
      </c>
      <c r="M50">
        <f t="shared" si="1"/>
        <v>52660</v>
      </c>
      <c r="N50">
        <f t="shared" si="1"/>
        <v>57909</v>
      </c>
    </row>
    <row r="51" spans="3:17" x14ac:dyDescent="0.25">
      <c r="G51">
        <f t="shared" si="1"/>
        <v>59286</v>
      </c>
      <c r="H51">
        <f t="shared" si="1"/>
        <v>57853</v>
      </c>
      <c r="I51">
        <f t="shared" si="1"/>
        <v>64071</v>
      </c>
      <c r="J51">
        <f t="shared" si="1"/>
        <v>62258</v>
      </c>
      <c r="K51">
        <f t="shared" si="1"/>
        <v>48494</v>
      </c>
      <c r="L51">
        <f t="shared" si="1"/>
        <v>48304</v>
      </c>
      <c r="M51">
        <f t="shared" si="1"/>
        <v>48494</v>
      </c>
      <c r="N51">
        <f t="shared" si="1"/>
        <v>57396</v>
      </c>
    </row>
    <row r="52" spans="3:17" x14ac:dyDescent="0.25">
      <c r="P52" t="s">
        <v>15</v>
      </c>
      <c r="Q52">
        <f>AVERAGE(G46:G51,N46:N51)</f>
        <v>66920.416666666672</v>
      </c>
    </row>
    <row r="54" spans="3:17" x14ac:dyDescent="0.25">
      <c r="D54" t="s">
        <v>25</v>
      </c>
      <c r="G54">
        <f>AVERAGE(G46:G51)</f>
        <v>70642.166666666672</v>
      </c>
      <c r="H54">
        <f t="shared" ref="H54:M54" si="2">AVERAGE(H46:H51)</f>
        <v>68884.333333333328</v>
      </c>
      <c r="I54">
        <f t="shared" si="2"/>
        <v>68493.166666666672</v>
      </c>
      <c r="J54">
        <f t="shared" si="2"/>
        <v>60165.666666666664</v>
      </c>
      <c r="K54">
        <f t="shared" si="2"/>
        <v>54139.5</v>
      </c>
      <c r="L54">
        <f t="shared" si="2"/>
        <v>46466.5</v>
      </c>
      <c r="M54">
        <f t="shared" si="2"/>
        <v>45205.333333333336</v>
      </c>
      <c r="N54">
        <f>AVERAGE(N46:N51)</f>
        <v>63198.666666666664</v>
      </c>
    </row>
    <row r="55" spans="3:17" x14ac:dyDescent="0.25">
      <c r="D55" t="s">
        <v>26</v>
      </c>
      <c r="G55">
        <f>MEDIAN(G46:G51)</f>
        <v>55745</v>
      </c>
      <c r="H55">
        <f t="shared" ref="H55:N55" si="3">MEDIAN(H46:H51)</f>
        <v>60280.5</v>
      </c>
      <c r="I55">
        <f t="shared" si="3"/>
        <v>62574.5</v>
      </c>
      <c r="J55">
        <f t="shared" si="3"/>
        <v>61281.5</v>
      </c>
      <c r="K55">
        <f t="shared" si="3"/>
        <v>51192</v>
      </c>
      <c r="L55">
        <f t="shared" si="3"/>
        <v>48103.5</v>
      </c>
      <c r="M55">
        <f t="shared" si="3"/>
        <v>44439.5</v>
      </c>
      <c r="N55">
        <f t="shared" si="3"/>
        <v>57652.5</v>
      </c>
    </row>
    <row r="56" spans="3:17" x14ac:dyDescent="0.25">
      <c r="D56" t="s">
        <v>27</v>
      </c>
      <c r="G56">
        <f>STDEV(G46:G51)</f>
        <v>44978.097733971212</v>
      </c>
      <c r="H56">
        <f t="shared" ref="H56:N56" si="4">STDEV(H46:H51)</f>
        <v>22397.171193404458</v>
      </c>
      <c r="I56">
        <f t="shared" si="4"/>
        <v>21861.632779064475</v>
      </c>
      <c r="J56">
        <f t="shared" si="4"/>
        <v>6905.0846675957864</v>
      </c>
      <c r="K56">
        <f t="shared" si="4"/>
        <v>8343.6746520942434</v>
      </c>
      <c r="L56">
        <f t="shared" si="4"/>
        <v>6365.496799150872</v>
      </c>
      <c r="M56">
        <f t="shared" si="4"/>
        <v>4735.6699068523212</v>
      </c>
      <c r="N56">
        <f t="shared" si="4"/>
        <v>12929.138094500593</v>
      </c>
    </row>
    <row r="60" spans="3:17" x14ac:dyDescent="0.25">
      <c r="C60" s="1" t="s">
        <v>28</v>
      </c>
      <c r="G60" s="7" t="s">
        <v>15</v>
      </c>
      <c r="H60" s="7" t="s">
        <v>16</v>
      </c>
      <c r="I60" s="7" t="s">
        <v>17</v>
      </c>
      <c r="J60" s="7" t="s">
        <v>18</v>
      </c>
      <c r="K60" s="7" t="s">
        <v>19</v>
      </c>
      <c r="L60" s="7" t="s">
        <v>20</v>
      </c>
      <c r="M60" s="7" t="s">
        <v>21</v>
      </c>
      <c r="N60" s="7" t="s">
        <v>15</v>
      </c>
    </row>
    <row r="61" spans="3:17" x14ac:dyDescent="0.25">
      <c r="G61">
        <f>G46/$Q$52*100</f>
        <v>239.89240951627866</v>
      </c>
      <c r="H61">
        <f t="shared" ref="H61:N61" si="5">H46/$Q$52*100</f>
        <v>167.54976371187166</v>
      </c>
      <c r="I61">
        <f t="shared" si="5"/>
        <v>166.34235939455445</v>
      </c>
      <c r="J61">
        <f t="shared" si="5"/>
        <v>104.76175058682888</v>
      </c>
      <c r="K61">
        <f t="shared" si="5"/>
        <v>93.527510911592742</v>
      </c>
      <c r="L61">
        <f t="shared" si="5"/>
        <v>79.099925907016413</v>
      </c>
      <c r="M61">
        <f>M46/$Q$52*100</f>
        <v>64.874073059417597</v>
      </c>
      <c r="N61">
        <f t="shared" si="5"/>
        <v>133.34196713758257</v>
      </c>
    </row>
    <row r="62" spans="3:17" x14ac:dyDescent="0.25">
      <c r="G62">
        <f t="shared" ref="G62:N66" si="6">G47/$Q$52*100</f>
        <v>78.009077947063986</v>
      </c>
      <c r="H62">
        <f t="shared" si="6"/>
        <v>108.72018380040969</v>
      </c>
      <c r="I62">
        <f t="shared" si="6"/>
        <v>101.31736079547223</v>
      </c>
      <c r="J62">
        <f t="shared" si="6"/>
        <v>90.114501677988144</v>
      </c>
      <c r="K62">
        <f t="shared" si="6"/>
        <v>98.608172642878031</v>
      </c>
      <c r="L62">
        <f t="shared" si="6"/>
        <v>71.582040856988087</v>
      </c>
      <c r="M62">
        <f t="shared" si="6"/>
        <v>67.938907533201743</v>
      </c>
      <c r="N62">
        <f t="shared" si="6"/>
        <v>92.623451985878745</v>
      </c>
    </row>
    <row r="63" spans="3:17" x14ac:dyDescent="0.25">
      <c r="G63">
        <f t="shared" si="6"/>
        <v>58.553132140789124</v>
      </c>
      <c r="H63">
        <f t="shared" si="6"/>
        <v>76.307056267083411</v>
      </c>
      <c r="I63">
        <f t="shared" si="6"/>
        <v>74.775386186328291</v>
      </c>
      <c r="J63">
        <f t="shared" si="6"/>
        <v>77.493540212565918</v>
      </c>
      <c r="K63">
        <f t="shared" si="6"/>
        <v>69.315169137470505</v>
      </c>
      <c r="L63">
        <f t="shared" si="6"/>
        <v>59.288333779551586</v>
      </c>
      <c r="M63">
        <f t="shared" si="6"/>
        <v>60.452403040925475</v>
      </c>
      <c r="N63">
        <f t="shared" si="6"/>
        <v>83.310897894887574</v>
      </c>
    </row>
    <row r="64" spans="3:17" x14ac:dyDescent="0.25">
      <c r="G64">
        <f t="shared" si="6"/>
        <v>70.574874384374468</v>
      </c>
      <c r="H64">
        <f t="shared" si="6"/>
        <v>84.875442845668672</v>
      </c>
      <c r="I64">
        <f t="shared" si="6"/>
        <v>84.654284629130373</v>
      </c>
      <c r="J64">
        <f t="shared" si="6"/>
        <v>78.92210274642143</v>
      </c>
      <c r="K64">
        <f t="shared" si="6"/>
        <v>70.963395575590411</v>
      </c>
      <c r="L64">
        <f t="shared" si="6"/>
        <v>56.410288340005856</v>
      </c>
      <c r="M64">
        <f t="shared" si="6"/>
        <v>60.884259288084721</v>
      </c>
      <c r="N64">
        <f t="shared" si="6"/>
        <v>85.053266006263655</v>
      </c>
    </row>
    <row r="65" spans="4:14" x14ac:dyDescent="0.25">
      <c r="G65">
        <f t="shared" si="6"/>
        <v>97.747448773107351</v>
      </c>
      <c r="H65">
        <f t="shared" si="6"/>
        <v>93.705334072187725</v>
      </c>
      <c r="I65">
        <f t="shared" si="6"/>
        <v>91.269605065718608</v>
      </c>
      <c r="J65">
        <f t="shared" si="6"/>
        <v>95.112976234208531</v>
      </c>
      <c r="K65">
        <f t="shared" si="6"/>
        <v>80.528488440871925</v>
      </c>
      <c r="L65">
        <f t="shared" si="6"/>
        <v>78.050918690733397</v>
      </c>
      <c r="M65">
        <f t="shared" si="6"/>
        <v>78.690484343965778</v>
      </c>
      <c r="N65">
        <f t="shared" si="6"/>
        <v>86.534129469705917</v>
      </c>
    </row>
    <row r="66" spans="4:14" x14ac:dyDescent="0.25">
      <c r="G66">
        <f t="shared" si="6"/>
        <v>88.591797470876472</v>
      </c>
      <c r="H66">
        <f t="shared" si="6"/>
        <v>86.450447982367109</v>
      </c>
      <c r="I66">
        <f t="shared" si="6"/>
        <v>95.742081701523574</v>
      </c>
      <c r="J66">
        <f t="shared" si="6"/>
        <v>93.03289354892938</v>
      </c>
      <c r="K66">
        <f t="shared" si="6"/>
        <v>72.465179410867378</v>
      </c>
      <c r="L66">
        <f t="shared" si="6"/>
        <v>72.181260078824977</v>
      </c>
      <c r="M66">
        <f t="shared" si="6"/>
        <v>72.465179410867378</v>
      </c>
      <c r="N66">
        <f t="shared" si="6"/>
        <v>85.767547273191411</v>
      </c>
    </row>
    <row r="69" spans="4:14" x14ac:dyDescent="0.25">
      <c r="D69" s="1" t="s">
        <v>25</v>
      </c>
      <c r="G69">
        <f t="shared" ref="G69:N69" si="7">AVERAGE(G61:G66)</f>
        <v>105.56145670541501</v>
      </c>
      <c r="H69">
        <f t="shared" si="7"/>
        <v>102.93470477993138</v>
      </c>
      <c r="I69">
        <f t="shared" si="7"/>
        <v>102.35017962878793</v>
      </c>
      <c r="J69">
        <f t="shared" si="7"/>
        <v>89.906294167823717</v>
      </c>
      <c r="K69">
        <f t="shared" si="7"/>
        <v>80.901319353211832</v>
      </c>
      <c r="L69">
        <f t="shared" si="7"/>
        <v>69.435461275520041</v>
      </c>
      <c r="M69">
        <f t="shared" si="7"/>
        <v>67.55088444607712</v>
      </c>
      <c r="N69">
        <f t="shared" si="7"/>
        <v>94.438543294584974</v>
      </c>
    </row>
    <row r="70" spans="4:14" x14ac:dyDescent="0.25">
      <c r="D70" s="1" t="s">
        <v>26</v>
      </c>
      <c r="G70">
        <f t="shared" ref="G70:N70" si="8">MEDIAN(G61:G66)</f>
        <v>83.300437708970236</v>
      </c>
      <c r="H70">
        <f t="shared" si="8"/>
        <v>90.077891027277417</v>
      </c>
      <c r="I70">
        <f t="shared" si="8"/>
        <v>93.505843383621084</v>
      </c>
      <c r="J70">
        <f t="shared" si="8"/>
        <v>91.573697613458762</v>
      </c>
      <c r="K70">
        <f t="shared" si="8"/>
        <v>76.496833925869652</v>
      </c>
      <c r="L70">
        <f t="shared" si="8"/>
        <v>71.881650467906525</v>
      </c>
      <c r="M70">
        <f t="shared" si="8"/>
        <v>66.40649029630967</v>
      </c>
      <c r="N70">
        <f t="shared" si="8"/>
        <v>86.150838371448657</v>
      </c>
    </row>
    <row r="71" spans="4:14" x14ac:dyDescent="0.25">
      <c r="D71" s="1" t="s">
        <v>27</v>
      </c>
      <c r="G71">
        <f t="shared" ref="G71:N71" si="9">STDEV(G61:G66)</f>
        <v>67.211323500881591</v>
      </c>
      <c r="H71">
        <f t="shared" si="9"/>
        <v>33.468367815110433</v>
      </c>
      <c r="I71">
        <f t="shared" si="9"/>
        <v>32.66810618941323</v>
      </c>
      <c r="J71">
        <f t="shared" si="9"/>
        <v>10.318352771158358</v>
      </c>
      <c r="K71">
        <f t="shared" si="9"/>
        <v>12.468055442114704</v>
      </c>
      <c r="L71">
        <f t="shared" si="9"/>
        <v>9.5120399964897189</v>
      </c>
      <c r="M71">
        <f t="shared" si="9"/>
        <v>7.0765696669835245</v>
      </c>
      <c r="N71">
        <f t="shared" si="9"/>
        <v>19.320169745656525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93F2C-923D-4A58-9F07-65D19F2D6F9C}">
  <dimension ref="A1:S71"/>
  <sheetViews>
    <sheetView topLeftCell="A34" workbookViewId="0">
      <selection activeCell="E36" sqref="E36:P43"/>
    </sheetView>
  </sheetViews>
  <sheetFormatPr defaultRowHeight="15" x14ac:dyDescent="0.25"/>
  <cols>
    <col min="1" max="1" width="16.28515625" customWidth="1"/>
  </cols>
  <sheetData>
    <row r="1" spans="1:6" x14ac:dyDescent="0.25">
      <c r="A1" s="18" t="s">
        <v>71</v>
      </c>
    </row>
    <row r="2" spans="1:6" x14ac:dyDescent="0.25">
      <c r="A2" t="s">
        <v>0</v>
      </c>
      <c r="C2" s="2">
        <v>45460</v>
      </c>
    </row>
    <row r="3" spans="1:6" x14ac:dyDescent="0.25">
      <c r="A3" t="s">
        <v>1</v>
      </c>
      <c r="C3" s="2"/>
    </row>
    <row r="4" spans="1:6" x14ac:dyDescent="0.25">
      <c r="A4" t="s">
        <v>2</v>
      </c>
      <c r="C4" t="s">
        <v>61</v>
      </c>
      <c r="D4" s="3"/>
    </row>
    <row r="5" spans="1:6" x14ac:dyDescent="0.25">
      <c r="D5" s="3"/>
    </row>
    <row r="6" spans="1:6" x14ac:dyDescent="0.25">
      <c r="A6" s="1" t="s">
        <v>3</v>
      </c>
      <c r="D6" s="3"/>
    </row>
    <row r="7" spans="1:6" x14ac:dyDescent="0.25">
      <c r="A7" t="s">
        <v>4</v>
      </c>
      <c r="C7" t="s">
        <v>62</v>
      </c>
      <c r="D7" s="3"/>
    </row>
    <row r="8" spans="1:6" x14ac:dyDescent="0.25">
      <c r="A8" t="s">
        <v>5</v>
      </c>
      <c r="C8" s="2">
        <v>45437</v>
      </c>
      <c r="D8" s="3"/>
    </row>
    <row r="9" spans="1:6" x14ac:dyDescent="0.25">
      <c r="A9" t="s">
        <v>6</v>
      </c>
      <c r="C9" s="2"/>
      <c r="D9" s="3"/>
    </row>
    <row r="10" spans="1:6" x14ac:dyDescent="0.25">
      <c r="A10" t="s">
        <v>7</v>
      </c>
      <c r="C10" t="s">
        <v>8</v>
      </c>
      <c r="D10" s="3"/>
    </row>
    <row r="11" spans="1:6" x14ac:dyDescent="0.25">
      <c r="A11" t="s">
        <v>9</v>
      </c>
      <c r="C11" t="s">
        <v>10</v>
      </c>
      <c r="D11" s="3"/>
    </row>
    <row r="12" spans="1:6" x14ac:dyDescent="0.25">
      <c r="A12" t="s">
        <v>11</v>
      </c>
      <c r="C12" t="s">
        <v>12</v>
      </c>
      <c r="D12" s="3"/>
    </row>
    <row r="13" spans="1:6" x14ac:dyDescent="0.25">
      <c r="D13" s="3"/>
    </row>
    <row r="14" spans="1:6" x14ac:dyDescent="0.25">
      <c r="A14" s="1"/>
      <c r="B14" s="4"/>
      <c r="C14" s="5"/>
      <c r="D14" s="3"/>
    </row>
    <row r="15" spans="1:6" x14ac:dyDescent="0.25">
      <c r="A15" s="6"/>
      <c r="B15" s="6"/>
      <c r="C15" s="6"/>
      <c r="D15" s="6"/>
      <c r="E15" s="6"/>
      <c r="F15" s="6"/>
    </row>
    <row r="16" spans="1:6" x14ac:dyDescent="0.25">
      <c r="A16" s="6"/>
      <c r="B16" s="6"/>
      <c r="C16" s="6"/>
      <c r="D16" s="6"/>
      <c r="E16" s="6"/>
      <c r="F16" s="6"/>
    </row>
    <row r="17" spans="1:5" x14ac:dyDescent="0.25">
      <c r="A17" t="s">
        <v>29</v>
      </c>
    </row>
    <row r="18" spans="1:5" x14ac:dyDescent="0.25">
      <c r="A18" t="s">
        <v>30</v>
      </c>
      <c r="B18" t="s">
        <v>88</v>
      </c>
    </row>
    <row r="19" spans="1:5" x14ac:dyDescent="0.25">
      <c r="A19" t="s">
        <v>31</v>
      </c>
      <c r="B19" t="s">
        <v>32</v>
      </c>
    </row>
    <row r="20" spans="1:5" x14ac:dyDescent="0.25">
      <c r="A20" t="s">
        <v>33</v>
      </c>
      <c r="B20" t="s">
        <v>34</v>
      </c>
      <c r="C20" t="s">
        <v>35</v>
      </c>
    </row>
    <row r="21" spans="1:5" x14ac:dyDescent="0.25">
      <c r="A21" t="s">
        <v>36</v>
      </c>
      <c r="B21" t="s">
        <v>89</v>
      </c>
    </row>
    <row r="22" spans="1:5" x14ac:dyDescent="0.25">
      <c r="A22" t="s">
        <v>31</v>
      </c>
      <c r="B22" t="s">
        <v>37</v>
      </c>
    </row>
    <row r="23" spans="1:5" x14ac:dyDescent="0.25">
      <c r="A23" t="s">
        <v>38</v>
      </c>
      <c r="B23" t="s">
        <v>39</v>
      </c>
    </row>
    <row r="24" spans="1:5" x14ac:dyDescent="0.25">
      <c r="A24" t="s">
        <v>31</v>
      </c>
      <c r="B24" t="s">
        <v>40</v>
      </c>
    </row>
    <row r="25" spans="1:5" x14ac:dyDescent="0.25">
      <c r="A25" t="s">
        <v>31</v>
      </c>
      <c r="B25" t="s">
        <v>90</v>
      </c>
    </row>
    <row r="26" spans="1:5" x14ac:dyDescent="0.25">
      <c r="A26" t="s">
        <v>41</v>
      </c>
      <c r="B26" t="s">
        <v>91</v>
      </c>
    </row>
    <row r="27" spans="1:5" x14ac:dyDescent="0.25">
      <c r="A27" t="s">
        <v>42</v>
      </c>
      <c r="B27" t="s">
        <v>43</v>
      </c>
      <c r="C27" t="s">
        <v>44</v>
      </c>
    </row>
    <row r="28" spans="1:5" x14ac:dyDescent="0.25">
      <c r="A28" t="s">
        <v>31</v>
      </c>
      <c r="B28" t="s">
        <v>45</v>
      </c>
    </row>
    <row r="29" spans="1:5" x14ac:dyDescent="0.25">
      <c r="A29" t="s">
        <v>31</v>
      </c>
      <c r="B29" t="s">
        <v>46</v>
      </c>
    </row>
    <row r="30" spans="1:5" x14ac:dyDescent="0.25">
      <c r="A30" t="s">
        <v>47</v>
      </c>
      <c r="B30" t="s">
        <v>50</v>
      </c>
    </row>
    <row r="31" spans="1:5" x14ac:dyDescent="0.25">
      <c r="A31" t="s">
        <v>48</v>
      </c>
      <c r="B31" t="s">
        <v>49</v>
      </c>
    </row>
    <row r="32" spans="1:5" x14ac:dyDescent="0.25">
      <c r="A32" s="6"/>
      <c r="B32" s="6"/>
      <c r="C32" s="6"/>
      <c r="D32" s="6"/>
      <c r="E32" s="6"/>
    </row>
    <row r="33" spans="1:19" x14ac:dyDescent="0.25">
      <c r="A33" s="6"/>
      <c r="B33" s="6"/>
      <c r="C33" s="6"/>
      <c r="D33" s="6"/>
      <c r="E33" s="6"/>
    </row>
    <row r="34" spans="1:19" x14ac:dyDescent="0.25">
      <c r="A34" s="6"/>
      <c r="B34" s="6"/>
      <c r="F34" s="1" t="s">
        <v>56</v>
      </c>
      <c r="G34" s="1" t="s">
        <v>14</v>
      </c>
    </row>
    <row r="35" spans="1:19" x14ac:dyDescent="0.25">
      <c r="G35" s="7" t="s">
        <v>15</v>
      </c>
      <c r="H35" s="7" t="s">
        <v>16</v>
      </c>
      <c r="I35" s="7" t="s">
        <v>17</v>
      </c>
      <c r="J35" s="7" t="s">
        <v>18</v>
      </c>
      <c r="K35" s="7" t="s">
        <v>19</v>
      </c>
      <c r="L35" s="7" t="s">
        <v>20</v>
      </c>
      <c r="M35" s="7" t="s">
        <v>21</v>
      </c>
      <c r="N35" s="7" t="s">
        <v>22</v>
      </c>
      <c r="O35" s="7" t="s">
        <v>23</v>
      </c>
      <c r="P35" s="7"/>
    </row>
    <row r="36" spans="1:19" x14ac:dyDescent="0.25">
      <c r="E36">
        <v>211</v>
      </c>
      <c r="F36">
        <v>330</v>
      </c>
      <c r="G36" s="8">
        <v>415</v>
      </c>
      <c r="H36" s="8">
        <v>471</v>
      </c>
      <c r="I36" s="8">
        <v>541</v>
      </c>
      <c r="J36" s="8">
        <v>527</v>
      </c>
      <c r="K36" s="8">
        <v>499</v>
      </c>
      <c r="L36" s="8">
        <v>443</v>
      </c>
      <c r="M36" s="8">
        <v>401</v>
      </c>
      <c r="N36" s="8">
        <v>344</v>
      </c>
      <c r="O36" s="8">
        <v>260</v>
      </c>
      <c r="P36" s="8">
        <v>197</v>
      </c>
    </row>
    <row r="37" spans="1:19" x14ac:dyDescent="0.25">
      <c r="E37">
        <v>267</v>
      </c>
      <c r="F37">
        <v>422</v>
      </c>
      <c r="G37" s="9">
        <v>136080</v>
      </c>
      <c r="H37" s="10">
        <v>102241</v>
      </c>
      <c r="I37" s="10">
        <v>106843</v>
      </c>
      <c r="J37" s="10">
        <v>65584</v>
      </c>
      <c r="K37" s="10">
        <v>56963</v>
      </c>
      <c r="L37" s="10">
        <v>49578</v>
      </c>
      <c r="M37" s="10">
        <v>39783</v>
      </c>
      <c r="N37" s="11">
        <v>82996</v>
      </c>
      <c r="O37" s="12">
        <v>956</v>
      </c>
      <c r="P37" s="8">
        <v>260</v>
      </c>
    </row>
    <row r="38" spans="1:19" x14ac:dyDescent="0.25">
      <c r="E38">
        <v>281</v>
      </c>
      <c r="F38">
        <v>393</v>
      </c>
      <c r="G38" s="13">
        <v>47976</v>
      </c>
      <c r="H38" s="12">
        <v>69245</v>
      </c>
      <c r="I38" s="12">
        <v>63835</v>
      </c>
      <c r="J38" s="12">
        <v>56647</v>
      </c>
      <c r="K38" s="12">
        <v>60785</v>
      </c>
      <c r="L38" s="12">
        <v>45369</v>
      </c>
      <c r="M38" s="12">
        <v>41772</v>
      </c>
      <c r="N38" s="14">
        <v>57321</v>
      </c>
      <c r="O38" s="12">
        <v>970</v>
      </c>
      <c r="P38" s="8">
        <v>316</v>
      </c>
    </row>
    <row r="39" spans="1:19" x14ac:dyDescent="0.25">
      <c r="E39">
        <v>295</v>
      </c>
      <c r="F39">
        <v>386</v>
      </c>
      <c r="G39" s="13">
        <v>36572</v>
      </c>
      <c r="H39" s="12">
        <v>47878</v>
      </c>
      <c r="I39" s="12">
        <v>45419</v>
      </c>
      <c r="J39" s="12">
        <v>48848</v>
      </c>
      <c r="K39" s="12">
        <v>42875</v>
      </c>
      <c r="L39" s="12">
        <v>38786</v>
      </c>
      <c r="M39" s="12">
        <v>37633</v>
      </c>
      <c r="N39" s="14">
        <v>52375</v>
      </c>
      <c r="O39" s="12">
        <v>935</v>
      </c>
      <c r="P39" s="8">
        <v>316</v>
      </c>
    </row>
    <row r="40" spans="1:19" x14ac:dyDescent="0.25">
      <c r="E40">
        <v>267</v>
      </c>
      <c r="F40">
        <v>365</v>
      </c>
      <c r="G40" s="13">
        <v>44323</v>
      </c>
      <c r="H40" s="12">
        <v>53878</v>
      </c>
      <c r="I40" s="12">
        <v>53534</v>
      </c>
      <c r="J40" s="12">
        <v>50260</v>
      </c>
      <c r="K40" s="12">
        <v>44646</v>
      </c>
      <c r="L40" s="12">
        <v>35413</v>
      </c>
      <c r="M40" s="12">
        <v>38484</v>
      </c>
      <c r="N40" s="14">
        <v>53675</v>
      </c>
      <c r="O40" s="8">
        <v>393</v>
      </c>
      <c r="P40" s="8">
        <v>323</v>
      </c>
    </row>
    <row r="41" spans="1:19" x14ac:dyDescent="0.25">
      <c r="E41">
        <v>267</v>
      </c>
      <c r="F41">
        <v>309</v>
      </c>
      <c r="G41" s="13">
        <v>62043</v>
      </c>
      <c r="H41" s="12">
        <v>59176</v>
      </c>
      <c r="I41" s="12">
        <v>58720</v>
      </c>
      <c r="J41" s="12">
        <v>61629</v>
      </c>
      <c r="K41" s="12">
        <v>50576</v>
      </c>
      <c r="L41" s="12">
        <v>49691</v>
      </c>
      <c r="M41" s="12">
        <v>49951</v>
      </c>
      <c r="N41" s="14">
        <v>55733</v>
      </c>
      <c r="O41" s="8">
        <v>379</v>
      </c>
      <c r="P41" s="8">
        <v>316</v>
      </c>
    </row>
    <row r="42" spans="1:19" x14ac:dyDescent="0.25">
      <c r="E42">
        <v>253</v>
      </c>
      <c r="F42">
        <v>288</v>
      </c>
      <c r="G42" s="15">
        <v>55776</v>
      </c>
      <c r="H42" s="16">
        <v>55502</v>
      </c>
      <c r="I42" s="16">
        <v>60209</v>
      </c>
      <c r="J42" s="16">
        <v>59373</v>
      </c>
      <c r="K42" s="16">
        <v>44301</v>
      </c>
      <c r="L42" s="16">
        <v>46072</v>
      </c>
      <c r="M42" s="16">
        <v>45173</v>
      </c>
      <c r="N42" s="17">
        <v>53295</v>
      </c>
      <c r="O42" s="8">
        <v>288</v>
      </c>
      <c r="P42" s="8">
        <v>211</v>
      </c>
    </row>
    <row r="43" spans="1:19" x14ac:dyDescent="0.25">
      <c r="E43">
        <v>225</v>
      </c>
      <c r="F43">
        <v>246</v>
      </c>
      <c r="G43" s="8">
        <v>323</v>
      </c>
      <c r="H43" s="8">
        <v>316</v>
      </c>
      <c r="I43" s="8">
        <v>337</v>
      </c>
      <c r="J43" s="8">
        <v>379</v>
      </c>
      <c r="K43" s="8">
        <v>330</v>
      </c>
      <c r="L43" s="8">
        <v>309</v>
      </c>
      <c r="M43" s="8">
        <v>288</v>
      </c>
      <c r="N43" s="8">
        <v>260</v>
      </c>
      <c r="O43" s="8">
        <v>190</v>
      </c>
      <c r="P43" s="8">
        <v>162</v>
      </c>
    </row>
    <row r="44" spans="1:19" x14ac:dyDescent="0.25">
      <c r="R44" t="s">
        <v>24</v>
      </c>
      <c r="S44">
        <f>AVERAGE(O37:O39)</f>
        <v>953.66666666666663</v>
      </c>
    </row>
    <row r="45" spans="1:19" x14ac:dyDescent="0.25">
      <c r="G45" s="7" t="s">
        <v>15</v>
      </c>
      <c r="H45" s="7" t="s">
        <v>16</v>
      </c>
      <c r="I45" s="7" t="s">
        <v>17</v>
      </c>
      <c r="J45" s="7" t="s">
        <v>18</v>
      </c>
      <c r="K45" s="7" t="s">
        <v>19</v>
      </c>
      <c r="L45" s="7" t="s">
        <v>20</v>
      </c>
      <c r="M45" s="7" t="s">
        <v>21</v>
      </c>
      <c r="N45" s="7" t="s">
        <v>15</v>
      </c>
      <c r="O45" s="7" t="s">
        <v>23</v>
      </c>
    </row>
    <row r="46" spans="1:19" x14ac:dyDescent="0.25">
      <c r="G46">
        <f>G37-$S$44</f>
        <v>135126.33333333334</v>
      </c>
      <c r="H46">
        <f t="shared" ref="H46:N46" si="0">H37-$S$44</f>
        <v>101287.33333333333</v>
      </c>
      <c r="I46">
        <f t="shared" si="0"/>
        <v>105889.33333333333</v>
      </c>
      <c r="J46">
        <f t="shared" si="0"/>
        <v>64630.333333333336</v>
      </c>
      <c r="K46">
        <f t="shared" si="0"/>
        <v>56009.333333333336</v>
      </c>
      <c r="L46">
        <f t="shared" si="0"/>
        <v>48624.333333333336</v>
      </c>
      <c r="M46">
        <f t="shared" si="0"/>
        <v>38829.333333333336</v>
      </c>
      <c r="N46">
        <f t="shared" si="0"/>
        <v>82042.333333333328</v>
      </c>
    </row>
    <row r="47" spans="1:19" x14ac:dyDescent="0.25">
      <c r="G47">
        <f t="shared" ref="G47:N47" si="1">G38-$S$44</f>
        <v>47022.333333333336</v>
      </c>
      <c r="H47">
        <f t="shared" si="1"/>
        <v>68291.333333333328</v>
      </c>
      <c r="I47">
        <f t="shared" si="1"/>
        <v>62881.333333333336</v>
      </c>
      <c r="J47">
        <f t="shared" si="1"/>
        <v>55693.333333333336</v>
      </c>
      <c r="K47">
        <f t="shared" si="1"/>
        <v>59831.333333333336</v>
      </c>
      <c r="L47">
        <f t="shared" si="1"/>
        <v>44415.333333333336</v>
      </c>
      <c r="M47">
        <f t="shared" si="1"/>
        <v>40818.333333333336</v>
      </c>
      <c r="N47">
        <f t="shared" si="1"/>
        <v>56367.333333333336</v>
      </c>
    </row>
    <row r="48" spans="1:19" x14ac:dyDescent="0.25">
      <c r="G48">
        <f t="shared" ref="G48:N48" si="2">G39-$S$44</f>
        <v>35618.333333333336</v>
      </c>
      <c r="H48">
        <f t="shared" si="2"/>
        <v>46924.333333333336</v>
      </c>
      <c r="I48">
        <f t="shared" si="2"/>
        <v>44465.333333333336</v>
      </c>
      <c r="J48">
        <f t="shared" si="2"/>
        <v>47894.333333333336</v>
      </c>
      <c r="K48">
        <f t="shared" si="2"/>
        <v>41921.333333333336</v>
      </c>
      <c r="L48">
        <f t="shared" si="2"/>
        <v>37832.333333333336</v>
      </c>
      <c r="M48">
        <f t="shared" si="2"/>
        <v>36679.333333333336</v>
      </c>
      <c r="N48">
        <f t="shared" si="2"/>
        <v>51421.333333333336</v>
      </c>
    </row>
    <row r="49" spans="3:17" x14ac:dyDescent="0.25">
      <c r="G49">
        <f t="shared" ref="G49:N49" si="3">G40-$S$44</f>
        <v>43369.333333333336</v>
      </c>
      <c r="H49">
        <f t="shared" si="3"/>
        <v>52924.333333333336</v>
      </c>
      <c r="I49">
        <f t="shared" si="3"/>
        <v>52580.333333333336</v>
      </c>
      <c r="J49">
        <f t="shared" si="3"/>
        <v>49306.333333333336</v>
      </c>
      <c r="K49">
        <f t="shared" si="3"/>
        <v>43692.333333333336</v>
      </c>
      <c r="L49">
        <f t="shared" si="3"/>
        <v>34459.333333333336</v>
      </c>
      <c r="M49">
        <f t="shared" si="3"/>
        <v>37530.333333333336</v>
      </c>
      <c r="N49">
        <f t="shared" si="3"/>
        <v>52721.333333333336</v>
      </c>
    </row>
    <row r="50" spans="3:17" x14ac:dyDescent="0.25">
      <c r="G50">
        <f t="shared" ref="G50:N50" si="4">G41-$S$44</f>
        <v>61089.333333333336</v>
      </c>
      <c r="H50">
        <f t="shared" si="4"/>
        <v>58222.333333333336</v>
      </c>
      <c r="I50">
        <f t="shared" si="4"/>
        <v>57766.333333333336</v>
      </c>
      <c r="J50">
        <f t="shared" si="4"/>
        <v>60675.333333333336</v>
      </c>
      <c r="K50">
        <f t="shared" si="4"/>
        <v>49622.333333333336</v>
      </c>
      <c r="L50">
        <f t="shared" si="4"/>
        <v>48737.333333333336</v>
      </c>
      <c r="M50">
        <f t="shared" si="4"/>
        <v>48997.333333333336</v>
      </c>
      <c r="N50">
        <f t="shared" si="4"/>
        <v>54779.333333333336</v>
      </c>
    </row>
    <row r="51" spans="3:17" x14ac:dyDescent="0.25">
      <c r="G51">
        <f t="shared" ref="G51:N51" si="5">G42-$S$44</f>
        <v>54822.333333333336</v>
      </c>
      <c r="H51">
        <f t="shared" si="5"/>
        <v>54548.333333333336</v>
      </c>
      <c r="I51">
        <f t="shared" si="5"/>
        <v>59255.333333333336</v>
      </c>
      <c r="J51">
        <f t="shared" si="5"/>
        <v>58419.333333333336</v>
      </c>
      <c r="K51">
        <f t="shared" si="5"/>
        <v>43347.333333333336</v>
      </c>
      <c r="L51">
        <f t="shared" si="5"/>
        <v>45118.333333333336</v>
      </c>
      <c r="M51">
        <f t="shared" si="5"/>
        <v>44219.333333333336</v>
      </c>
      <c r="N51">
        <f t="shared" si="5"/>
        <v>52341.333333333336</v>
      </c>
    </row>
    <row r="52" spans="3:17" x14ac:dyDescent="0.25">
      <c r="P52" t="s">
        <v>15</v>
      </c>
      <c r="Q52">
        <f>AVERAGE(G46:G51,N46:N51)</f>
        <v>60560.083333333343</v>
      </c>
    </row>
    <row r="54" spans="3:17" x14ac:dyDescent="0.25">
      <c r="D54" t="s">
        <v>25</v>
      </c>
      <c r="G54">
        <f>AVERAGE(G46:G51)</f>
        <v>62841.333333333336</v>
      </c>
      <c r="H54">
        <f t="shared" ref="H54:M54" si="6">AVERAGE(H46:H51)</f>
        <v>63699.666666666657</v>
      </c>
      <c r="I54">
        <f t="shared" si="6"/>
        <v>63806.333333333321</v>
      </c>
      <c r="J54">
        <f t="shared" si="6"/>
        <v>56103.166666666664</v>
      </c>
      <c r="K54">
        <f t="shared" si="6"/>
        <v>49070.666666666664</v>
      </c>
      <c r="L54">
        <f t="shared" si="6"/>
        <v>43197.833333333336</v>
      </c>
      <c r="M54">
        <f t="shared" si="6"/>
        <v>41179.000000000007</v>
      </c>
      <c r="N54">
        <f>AVERAGE(N46:N51)</f>
        <v>58278.833333333336</v>
      </c>
    </row>
    <row r="55" spans="3:17" x14ac:dyDescent="0.25">
      <c r="D55" t="s">
        <v>26</v>
      </c>
      <c r="G55">
        <f>MEDIAN(G46:G51)</f>
        <v>50922.333333333336</v>
      </c>
      <c r="H55">
        <f t="shared" ref="H55:N55" si="7">MEDIAN(H46:H51)</f>
        <v>56385.333333333336</v>
      </c>
      <c r="I55">
        <f t="shared" si="7"/>
        <v>58510.833333333336</v>
      </c>
      <c r="J55">
        <f t="shared" si="7"/>
        <v>57056.333333333336</v>
      </c>
      <c r="K55">
        <f t="shared" si="7"/>
        <v>46657.333333333336</v>
      </c>
      <c r="L55">
        <f t="shared" si="7"/>
        <v>44766.833333333336</v>
      </c>
      <c r="M55">
        <f t="shared" si="7"/>
        <v>39823.833333333336</v>
      </c>
      <c r="N55">
        <f t="shared" si="7"/>
        <v>53750.333333333336</v>
      </c>
    </row>
    <row r="56" spans="3:17" x14ac:dyDescent="0.25">
      <c r="D56" t="s">
        <v>27</v>
      </c>
      <c r="G56">
        <f>STDEV(G46:G51)</f>
        <v>36504.756851676204</v>
      </c>
      <c r="H56">
        <f t="shared" ref="H56:N56" si="8">STDEV(H46:H51)</f>
        <v>19724.014740074294</v>
      </c>
      <c r="I56">
        <f t="shared" si="8"/>
        <v>21582.97973867373</v>
      </c>
      <c r="J56">
        <f t="shared" si="8"/>
        <v>6522.7564546490939</v>
      </c>
      <c r="K56">
        <f t="shared" si="8"/>
        <v>7443.6195406983825</v>
      </c>
      <c r="L56">
        <f t="shared" si="8"/>
        <v>5838.7252290204251</v>
      </c>
      <c r="M56">
        <f t="shared" si="8"/>
        <v>4681.4686869258021</v>
      </c>
      <c r="N56">
        <f t="shared" si="8"/>
        <v>11779.382696049908</v>
      </c>
    </row>
    <row r="60" spans="3:17" x14ac:dyDescent="0.25">
      <c r="C60" s="1" t="s">
        <v>28</v>
      </c>
      <c r="G60" s="7" t="s">
        <v>15</v>
      </c>
      <c r="H60" s="7" t="s">
        <v>16</v>
      </c>
      <c r="I60" s="7" t="s">
        <v>17</v>
      </c>
      <c r="J60" s="7" t="s">
        <v>18</v>
      </c>
      <c r="K60" s="7" t="s">
        <v>19</v>
      </c>
      <c r="L60" s="7" t="s">
        <v>20</v>
      </c>
      <c r="M60" s="7" t="s">
        <v>21</v>
      </c>
      <c r="N60" s="7" t="s">
        <v>15</v>
      </c>
    </row>
    <row r="61" spans="3:17" x14ac:dyDescent="0.25">
      <c r="G61">
        <f>G46/$Q$52*100</f>
        <v>223.12772026678735</v>
      </c>
      <c r="H61">
        <f t="shared" ref="H61:N61" si="9">H46/$Q$52*100</f>
        <v>167.2509807752906</v>
      </c>
      <c r="I61">
        <f t="shared" si="9"/>
        <v>174.85004561585529</v>
      </c>
      <c r="J61">
        <f t="shared" si="9"/>
        <v>106.72101122714217</v>
      </c>
      <c r="K61">
        <f t="shared" si="9"/>
        <v>92.485561859365546</v>
      </c>
      <c r="L61">
        <f t="shared" si="9"/>
        <v>80.291060806003941</v>
      </c>
      <c r="M61">
        <f t="shared" si="9"/>
        <v>64.117040790069353</v>
      </c>
      <c r="N61">
        <f t="shared" si="9"/>
        <v>135.47262291856157</v>
      </c>
    </row>
    <row r="62" spans="3:17" x14ac:dyDescent="0.25">
      <c r="G62">
        <f t="shared" ref="G62:N62" si="10">G47/$Q$52*100</f>
        <v>77.645754010135931</v>
      </c>
      <c r="H62">
        <f t="shared" si="10"/>
        <v>112.76624729435365</v>
      </c>
      <c r="I62">
        <f t="shared" si="10"/>
        <v>103.83297028708402</v>
      </c>
      <c r="J62">
        <f t="shared" si="10"/>
        <v>91.963766011990828</v>
      </c>
      <c r="K62">
        <f t="shared" si="10"/>
        <v>98.796649608309096</v>
      </c>
      <c r="L62">
        <f t="shared" si="10"/>
        <v>73.340938269294526</v>
      </c>
      <c r="M62">
        <f t="shared" si="10"/>
        <v>67.401382373703242</v>
      </c>
      <c r="N62">
        <f t="shared" si="10"/>
        <v>93.076710319366015</v>
      </c>
    </row>
    <row r="63" spans="3:17" x14ac:dyDescent="0.25">
      <c r="G63">
        <f t="shared" ref="G63:N63" si="11">G48/$Q$52*100</f>
        <v>58.814868429562374</v>
      </c>
      <c r="H63">
        <f t="shared" si="11"/>
        <v>77.483931247342511</v>
      </c>
      <c r="I63">
        <f t="shared" si="11"/>
        <v>73.423500903372812</v>
      </c>
      <c r="J63">
        <f t="shared" si="11"/>
        <v>79.085646348461097</v>
      </c>
      <c r="K63">
        <f t="shared" si="11"/>
        <v>69.222714081470045</v>
      </c>
      <c r="L63">
        <f t="shared" si="11"/>
        <v>62.470741866548508</v>
      </c>
      <c r="M63">
        <f t="shared" si="11"/>
        <v>60.566847524703427</v>
      </c>
      <c r="N63">
        <f t="shared" si="11"/>
        <v>84.909614556342788</v>
      </c>
    </row>
    <row r="64" spans="3:17" x14ac:dyDescent="0.25">
      <c r="G64">
        <f t="shared" ref="G64:N64" si="12">G49/$Q$52*100</f>
        <v>71.613727964376977</v>
      </c>
      <c r="H64">
        <f t="shared" si="12"/>
        <v>87.391447336735823</v>
      </c>
      <c r="I64">
        <f t="shared" si="12"/>
        <v>86.823416414277261</v>
      </c>
      <c r="J64">
        <f t="shared" si="12"/>
        <v>81.41721513483165</v>
      </c>
      <c r="K64">
        <f t="shared" si="12"/>
        <v>72.147082580522635</v>
      </c>
      <c r="L64">
        <f t="shared" si="12"/>
        <v>56.901066571627901</v>
      </c>
      <c r="M64">
        <f t="shared" si="12"/>
        <v>61.972063556715703</v>
      </c>
      <c r="N64">
        <f t="shared" si="12"/>
        <v>87.056243042378014</v>
      </c>
    </row>
    <row r="65" spans="4:14" x14ac:dyDescent="0.25">
      <c r="G65">
        <f t="shared" ref="G65:N65" si="13">G50/$Q$52*100</f>
        <v>100.87392548171856</v>
      </c>
      <c r="H65">
        <f t="shared" si="13"/>
        <v>96.139784043670119</v>
      </c>
      <c r="I65">
        <f t="shared" si="13"/>
        <v>95.386812820876216</v>
      </c>
      <c r="J65">
        <f t="shared" si="13"/>
        <v>100.19030687155042</v>
      </c>
      <c r="K65">
        <f t="shared" si="13"/>
        <v>81.939010982206355</v>
      </c>
      <c r="L65">
        <f t="shared" si="13"/>
        <v>80.477652359020851</v>
      </c>
      <c r="M65">
        <f t="shared" si="13"/>
        <v>80.906978056227899</v>
      </c>
      <c r="N65">
        <f t="shared" si="13"/>
        <v>90.454521061039912</v>
      </c>
    </row>
    <row r="69" spans="4:14" x14ac:dyDescent="0.25">
      <c r="D69" s="1" t="s">
        <v>25</v>
      </c>
      <c r="G69">
        <f t="shared" ref="G69:N69" si="14">AVERAGE(G61:G66)</f>
        <v>106.41519923051621</v>
      </c>
      <c r="H69">
        <f t="shared" si="14"/>
        <v>108.20647813947855</v>
      </c>
      <c r="I69">
        <f t="shared" si="14"/>
        <v>106.86334920829313</v>
      </c>
      <c r="J69">
        <f t="shared" si="14"/>
        <v>91.875589118795233</v>
      </c>
      <c r="K69">
        <f t="shared" si="14"/>
        <v>82.918203822374736</v>
      </c>
      <c r="L69">
        <f t="shared" si="14"/>
        <v>70.696291974499147</v>
      </c>
      <c r="M69">
        <f t="shared" si="14"/>
        <v>66.992862460283931</v>
      </c>
      <c r="N69">
        <f t="shared" si="14"/>
        <v>98.19394237953766</v>
      </c>
    </row>
    <row r="70" spans="4:14" x14ac:dyDescent="0.25">
      <c r="D70" s="1" t="s">
        <v>26</v>
      </c>
      <c r="G70">
        <f t="shared" ref="G70:N70" si="15">MEDIAN(G61:G66)</f>
        <v>77.645754010135931</v>
      </c>
      <c r="H70">
        <f t="shared" si="15"/>
        <v>96.139784043670119</v>
      </c>
      <c r="I70">
        <f t="shared" si="15"/>
        <v>95.386812820876216</v>
      </c>
      <c r="J70">
        <f t="shared" si="15"/>
        <v>91.963766011990828</v>
      </c>
      <c r="K70">
        <f t="shared" si="15"/>
        <v>81.939010982206355</v>
      </c>
      <c r="L70">
        <f t="shared" si="15"/>
        <v>73.340938269294526</v>
      </c>
      <c r="M70">
        <f t="shared" si="15"/>
        <v>64.117040790069353</v>
      </c>
      <c r="N70">
        <f t="shared" si="15"/>
        <v>90.454521061039912</v>
      </c>
    </row>
    <row r="71" spans="4:14" x14ac:dyDescent="0.25">
      <c r="D71" s="1" t="s">
        <v>27</v>
      </c>
      <c r="G71">
        <f t="shared" ref="G71:N71" si="16">STDEV(G61:G66)</f>
        <v>67.002114060561112</v>
      </c>
      <c r="H71">
        <f t="shared" si="16"/>
        <v>35.460507214070546</v>
      </c>
      <c r="I71">
        <f t="shared" si="16"/>
        <v>39.632396260245798</v>
      </c>
      <c r="J71">
        <f t="shared" si="16"/>
        <v>11.858426186728305</v>
      </c>
      <c r="K71">
        <f t="shared" si="16"/>
        <v>12.729902700462441</v>
      </c>
      <c r="L71">
        <f t="shared" si="16"/>
        <v>10.638334837051669</v>
      </c>
      <c r="M71">
        <f t="shared" si="16"/>
        <v>8.1936246740713585</v>
      </c>
      <c r="N71">
        <f t="shared" si="16"/>
        <v>21.073125309695662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B5BF5-AFA2-4A72-8982-9BE772F3A9FB}">
  <dimension ref="A1:AL86"/>
  <sheetViews>
    <sheetView tabSelected="1" topLeftCell="J55" workbookViewId="0">
      <selection activeCell="AB78" sqref="AB78:AB83"/>
    </sheetView>
  </sheetViews>
  <sheetFormatPr defaultRowHeight="15" x14ac:dyDescent="0.25"/>
  <sheetData>
    <row r="1" spans="1:38" x14ac:dyDescent="0.25">
      <c r="A1" s="1" t="s">
        <v>57</v>
      </c>
      <c r="K1" s="1" t="s">
        <v>58</v>
      </c>
      <c r="U1" s="1" t="s">
        <v>59</v>
      </c>
    </row>
    <row r="2" spans="1:38" x14ac:dyDescent="0.25">
      <c r="AE2" t="s">
        <v>15</v>
      </c>
      <c r="AF2" t="s">
        <v>16</v>
      </c>
      <c r="AG2" t="s">
        <v>17</v>
      </c>
      <c r="AH2" t="s">
        <v>18</v>
      </c>
      <c r="AI2" t="s">
        <v>19</v>
      </c>
      <c r="AJ2" t="s">
        <v>20</v>
      </c>
      <c r="AK2" t="s">
        <v>21</v>
      </c>
      <c r="AL2" t="s">
        <v>15</v>
      </c>
    </row>
    <row r="3" spans="1:38" x14ac:dyDescent="0.25">
      <c r="B3" s="1" t="s">
        <v>13</v>
      </c>
      <c r="K3" s="1" t="s">
        <v>13</v>
      </c>
      <c r="V3" s="1" t="s">
        <v>13</v>
      </c>
      <c r="AE3">
        <v>96.220602807173776</v>
      </c>
      <c r="AF3">
        <v>110.07090854368779</v>
      </c>
      <c r="AG3">
        <v>132.40747488763967</v>
      </c>
      <c r="AH3">
        <v>105.2317650834102</v>
      </c>
      <c r="AI3">
        <v>88.910910136566173</v>
      </c>
      <c r="AJ3">
        <v>77.992798309492855</v>
      </c>
      <c r="AK3">
        <v>83.245063344269255</v>
      </c>
      <c r="AL3">
        <v>120.21199220805865</v>
      </c>
    </row>
    <row r="4" spans="1:38" x14ac:dyDescent="0.25">
      <c r="B4" s="7" t="s">
        <v>15</v>
      </c>
      <c r="C4" s="7" t="s">
        <v>16</v>
      </c>
      <c r="D4" s="7" t="s">
        <v>17</v>
      </c>
      <c r="E4" s="7" t="s">
        <v>18</v>
      </c>
      <c r="F4" s="7" t="s">
        <v>19</v>
      </c>
      <c r="G4" s="7" t="s">
        <v>20</v>
      </c>
      <c r="H4" s="7" t="s">
        <v>21</v>
      </c>
      <c r="I4" s="7" t="s">
        <v>15</v>
      </c>
      <c r="K4" s="7" t="s">
        <v>15</v>
      </c>
      <c r="L4" s="7" t="s">
        <v>16</v>
      </c>
      <c r="M4" s="7" t="s">
        <v>17</v>
      </c>
      <c r="N4" s="7" t="s">
        <v>18</v>
      </c>
      <c r="O4" s="7" t="s">
        <v>19</v>
      </c>
      <c r="P4" s="7" t="s">
        <v>20</v>
      </c>
      <c r="Q4" s="7" t="s">
        <v>21</v>
      </c>
      <c r="R4" s="7" t="s">
        <v>15</v>
      </c>
      <c r="V4" s="7" t="s">
        <v>15</v>
      </c>
      <c r="W4" s="7" t="s">
        <v>16</v>
      </c>
      <c r="X4" s="7" t="s">
        <v>17</v>
      </c>
      <c r="Y4" s="7" t="s">
        <v>18</v>
      </c>
      <c r="Z4" s="7" t="s">
        <v>19</v>
      </c>
      <c r="AA4" s="7" t="s">
        <v>20</v>
      </c>
      <c r="AB4" s="7" t="s">
        <v>21</v>
      </c>
      <c r="AC4" s="7" t="s">
        <v>15</v>
      </c>
      <c r="AE4">
        <v>93.425163922816154</v>
      </c>
      <c r="AF4">
        <v>111.02259119958835</v>
      </c>
      <c r="AG4">
        <v>107.2638474637029</v>
      </c>
      <c r="AH4">
        <v>101.14441615788469</v>
      </c>
      <c r="AI4">
        <v>88.402859785590209</v>
      </c>
      <c r="AJ4">
        <v>79.228194935831667</v>
      </c>
      <c r="AK4">
        <v>79.165006606775918</v>
      </c>
      <c r="AL4">
        <v>98.093556553169108</v>
      </c>
    </row>
    <row r="5" spans="1:38" x14ac:dyDescent="0.25">
      <c r="B5">
        <f>'00h'!G46</f>
        <v>85092</v>
      </c>
      <c r="C5">
        <f>'00h'!H46</f>
        <v>55757</v>
      </c>
      <c r="D5">
        <f>'00h'!I46</f>
        <v>48457</v>
      </c>
      <c r="E5">
        <f>'00h'!J46</f>
        <v>37214</v>
      </c>
      <c r="F5">
        <f>'00h'!K46</f>
        <v>38170</v>
      </c>
      <c r="G5">
        <f>'00h'!L46</f>
        <v>37776</v>
      </c>
      <c r="H5">
        <f>'00h'!M46</f>
        <v>28263</v>
      </c>
      <c r="I5">
        <f>'00h'!N46</f>
        <v>41353</v>
      </c>
      <c r="K5">
        <f>B5/B5*100</f>
        <v>100</v>
      </c>
      <c r="L5">
        <f t="shared" ref="L5:L10" si="0">C5/C5*100</f>
        <v>100</v>
      </c>
      <c r="M5">
        <f t="shared" ref="M5:M10" si="1">D5/D5*100</f>
        <v>100</v>
      </c>
      <c r="N5">
        <f t="shared" ref="N5:N10" si="2">E5/E5*100</f>
        <v>100</v>
      </c>
      <c r="O5">
        <f t="shared" ref="O5:O10" si="3">F5/F5*100</f>
        <v>100</v>
      </c>
      <c r="P5">
        <f t="shared" ref="P5:P10" si="4">G5/G5*100</f>
        <v>100</v>
      </c>
      <c r="Q5">
        <f t="shared" ref="Q5:R10" si="5">H5/H5*100</f>
        <v>100</v>
      </c>
      <c r="R5">
        <f t="shared" si="5"/>
        <v>100</v>
      </c>
      <c r="V5">
        <f>K5/$T$14*100</f>
        <v>100</v>
      </c>
      <c r="W5">
        <f t="shared" ref="W5:W10" si="6">L5/$T$14*100</f>
        <v>100</v>
      </c>
      <c r="X5">
        <f t="shared" ref="X5:X10" si="7">M5/$T$14*100</f>
        <v>100</v>
      </c>
      <c r="Y5">
        <f t="shared" ref="Y5:Y10" si="8">N5/$T$14*100</f>
        <v>100</v>
      </c>
      <c r="Z5">
        <f t="shared" ref="Z5:Z10" si="9">O5/$T$14*100</f>
        <v>100</v>
      </c>
      <c r="AA5">
        <f t="shared" ref="AA5:AA10" si="10">P5/$T$14*100</f>
        <v>100</v>
      </c>
      <c r="AB5">
        <f t="shared" ref="AB5:AB10" si="11">Q5/$T$14*100</f>
        <v>100</v>
      </c>
      <c r="AC5">
        <f t="shared" ref="AC5:AC10" si="12">R5/$T$14*100</f>
        <v>100</v>
      </c>
      <c r="AE5">
        <v>102.64892414932001</v>
      </c>
      <c r="AF5">
        <v>98.280303743763724</v>
      </c>
      <c r="AG5">
        <v>103.82077516151882</v>
      </c>
      <c r="AH5">
        <v>106.60190403887266</v>
      </c>
      <c r="AI5">
        <v>79.445355363727188</v>
      </c>
      <c r="AJ5">
        <v>80.687954565729143</v>
      </c>
      <c r="AK5">
        <v>83.870408994322958</v>
      </c>
      <c r="AL5">
        <v>97.363593885532495</v>
      </c>
    </row>
    <row r="6" spans="1:38" x14ac:dyDescent="0.25">
      <c r="B6">
        <f>'00h'!G47</f>
        <v>30497</v>
      </c>
      <c r="C6">
        <f>'00h'!H47</f>
        <v>37271</v>
      </c>
      <c r="D6">
        <f>'00h'!I47</f>
        <v>35521</v>
      </c>
      <c r="E6">
        <f>'00h'!J47</f>
        <v>33364</v>
      </c>
      <c r="F6">
        <f>'00h'!K47</f>
        <v>41009</v>
      </c>
      <c r="G6">
        <f>'00h'!L47</f>
        <v>33968</v>
      </c>
      <c r="H6">
        <f>'00h'!M47</f>
        <v>31242</v>
      </c>
      <c r="I6">
        <f>'00h'!N47</f>
        <v>34818</v>
      </c>
      <c r="K6">
        <f t="shared" ref="K6:K10" si="13">B6/B6*100</f>
        <v>100</v>
      </c>
      <c r="L6">
        <f t="shared" si="0"/>
        <v>100</v>
      </c>
      <c r="M6">
        <f t="shared" si="1"/>
        <v>100</v>
      </c>
      <c r="N6">
        <f t="shared" si="2"/>
        <v>100</v>
      </c>
      <c r="O6">
        <f t="shared" si="3"/>
        <v>100</v>
      </c>
      <c r="P6">
        <f t="shared" si="4"/>
        <v>100</v>
      </c>
      <c r="Q6">
        <f t="shared" si="5"/>
        <v>100</v>
      </c>
      <c r="R6">
        <f t="shared" si="5"/>
        <v>100</v>
      </c>
      <c r="V6">
        <f t="shared" ref="V6:V10" si="14">K6/$T$14*100</f>
        <v>100</v>
      </c>
      <c r="W6">
        <f t="shared" si="6"/>
        <v>100</v>
      </c>
      <c r="X6">
        <f t="shared" si="7"/>
        <v>100</v>
      </c>
      <c r="Y6">
        <f t="shared" si="8"/>
        <v>100</v>
      </c>
      <c r="Z6">
        <f t="shared" si="9"/>
        <v>100</v>
      </c>
      <c r="AA6">
        <f t="shared" si="10"/>
        <v>100</v>
      </c>
      <c r="AB6">
        <f t="shared" si="11"/>
        <v>100</v>
      </c>
      <c r="AC6">
        <f t="shared" si="12"/>
        <v>100</v>
      </c>
      <c r="AE6">
        <v>99.325088674834376</v>
      </c>
      <c r="AF6">
        <v>106.49936779437543</v>
      </c>
      <c r="AG6">
        <v>104.30035822952514</v>
      </c>
      <c r="AH6">
        <v>103.46955177730064</v>
      </c>
      <c r="AI6">
        <v>82.115854707823615</v>
      </c>
      <c r="AJ6">
        <v>75.299046330242831</v>
      </c>
      <c r="AK6">
        <v>82.849240052807019</v>
      </c>
      <c r="AL6">
        <v>98.528845983384286</v>
      </c>
    </row>
    <row r="7" spans="1:38" x14ac:dyDescent="0.25">
      <c r="B7">
        <f>'00h'!G48</f>
        <v>21025</v>
      </c>
      <c r="C7">
        <f>'00h'!H48</f>
        <v>28930</v>
      </c>
      <c r="D7">
        <f>'00h'!I48</f>
        <v>25951</v>
      </c>
      <c r="E7">
        <f>'00h'!J48</f>
        <v>27223</v>
      </c>
      <c r="F7">
        <f>'00h'!K48</f>
        <v>31973</v>
      </c>
      <c r="G7">
        <f>'00h'!L48</f>
        <v>28410</v>
      </c>
      <c r="H7">
        <f>'00h'!M48</f>
        <v>26499</v>
      </c>
      <c r="I7">
        <f>'00h'!N48</f>
        <v>32001</v>
      </c>
      <c r="K7">
        <f t="shared" si="13"/>
        <v>100</v>
      </c>
      <c r="L7">
        <f t="shared" si="0"/>
        <v>100</v>
      </c>
      <c r="M7">
        <f t="shared" si="1"/>
        <v>100</v>
      </c>
      <c r="N7">
        <f t="shared" si="2"/>
        <v>100</v>
      </c>
      <c r="O7">
        <f t="shared" si="3"/>
        <v>100</v>
      </c>
      <c r="P7">
        <f t="shared" si="4"/>
        <v>100</v>
      </c>
      <c r="Q7">
        <f t="shared" si="5"/>
        <v>100</v>
      </c>
      <c r="R7">
        <f t="shared" si="5"/>
        <v>100</v>
      </c>
      <c r="V7">
        <f t="shared" si="14"/>
        <v>100</v>
      </c>
      <c r="W7">
        <f t="shared" si="6"/>
        <v>100</v>
      </c>
      <c r="X7">
        <f t="shared" si="7"/>
        <v>100</v>
      </c>
      <c r="Y7">
        <f t="shared" si="8"/>
        <v>100</v>
      </c>
      <c r="Z7">
        <f t="shared" si="9"/>
        <v>100</v>
      </c>
      <c r="AA7">
        <f t="shared" si="10"/>
        <v>100</v>
      </c>
      <c r="AB7">
        <f t="shared" si="11"/>
        <v>100</v>
      </c>
      <c r="AC7">
        <f t="shared" si="12"/>
        <v>100</v>
      </c>
      <c r="AE7">
        <v>103.81830595599885</v>
      </c>
      <c r="AF7">
        <v>100.67117560348477</v>
      </c>
      <c r="AG7">
        <v>111.01141635491172</v>
      </c>
      <c r="AH7">
        <v>104.07804055279919</v>
      </c>
      <c r="AI7">
        <v>84.196101404016801</v>
      </c>
      <c r="AJ7">
        <v>83.46814214181218</v>
      </c>
      <c r="AK7">
        <v>92.470467958817267</v>
      </c>
      <c r="AL7">
        <v>104.73308779064476</v>
      </c>
    </row>
    <row r="8" spans="1:38" x14ac:dyDescent="0.25">
      <c r="B8">
        <f>'00h'!G49</f>
        <v>26457</v>
      </c>
      <c r="C8">
        <f>'00h'!H49</f>
        <v>30111</v>
      </c>
      <c r="D8">
        <f>'00h'!I49</f>
        <v>30546</v>
      </c>
      <c r="E8">
        <f>'00h'!J49</f>
        <v>28874</v>
      </c>
      <c r="F8">
        <f>'00h'!K49</f>
        <v>32240</v>
      </c>
      <c r="G8">
        <f>'00h'!L49</f>
        <v>27729</v>
      </c>
      <c r="H8">
        <f>'00h'!M49</f>
        <v>27448</v>
      </c>
      <c r="I8">
        <f>'00h'!N49</f>
        <v>32422</v>
      </c>
      <c r="K8">
        <f t="shared" si="13"/>
        <v>100</v>
      </c>
      <c r="L8">
        <f t="shared" si="0"/>
        <v>100</v>
      </c>
      <c r="M8">
        <f t="shared" si="1"/>
        <v>100</v>
      </c>
      <c r="N8">
        <f t="shared" si="2"/>
        <v>100</v>
      </c>
      <c r="O8">
        <f t="shared" si="3"/>
        <v>100</v>
      </c>
      <c r="P8">
        <f t="shared" si="4"/>
        <v>100</v>
      </c>
      <c r="Q8">
        <f t="shared" si="5"/>
        <v>100</v>
      </c>
      <c r="R8">
        <f t="shared" si="5"/>
        <v>100</v>
      </c>
      <c r="V8">
        <f t="shared" si="14"/>
        <v>100</v>
      </c>
      <c r="W8">
        <f t="shared" si="6"/>
        <v>100</v>
      </c>
      <c r="X8">
        <f t="shared" si="7"/>
        <v>100</v>
      </c>
      <c r="Y8">
        <f t="shared" si="8"/>
        <v>100</v>
      </c>
      <c r="Z8">
        <f t="shared" si="9"/>
        <v>100</v>
      </c>
      <c r="AA8">
        <f t="shared" si="10"/>
        <v>100</v>
      </c>
      <c r="AB8">
        <f t="shared" si="11"/>
        <v>100</v>
      </c>
      <c r="AC8">
        <f t="shared" si="12"/>
        <v>100</v>
      </c>
      <c r="AE8">
        <v>103.64450806266095</v>
      </c>
      <c r="AF8">
        <v>108.77749603823148</v>
      </c>
      <c r="AG8">
        <v>101.5215676756696</v>
      </c>
      <c r="AH8">
        <v>111.10347371562214</v>
      </c>
      <c r="AI8">
        <v>82.093856422771324</v>
      </c>
      <c r="AJ8">
        <v>85.354511571573568</v>
      </c>
      <c r="AK8">
        <v>90.957913293487152</v>
      </c>
      <c r="AL8">
        <v>81.98633000640659</v>
      </c>
    </row>
    <row r="9" spans="1:38" x14ac:dyDescent="0.25">
      <c r="B9">
        <f>'00h'!G50</f>
        <v>35654</v>
      </c>
      <c r="C9">
        <f>'00h'!H50</f>
        <v>35043</v>
      </c>
      <c r="D9">
        <f>'00h'!I50</f>
        <v>31530</v>
      </c>
      <c r="E9">
        <f>'00h'!J50</f>
        <v>35324</v>
      </c>
      <c r="F9">
        <f>'00h'!K50</f>
        <v>35711</v>
      </c>
      <c r="G9">
        <f>'00h'!L50</f>
        <v>35380</v>
      </c>
      <c r="H9">
        <f>'00h'!M50</f>
        <v>32106</v>
      </c>
      <c r="I9">
        <f>'00h'!N50</f>
        <v>31692</v>
      </c>
      <c r="K9">
        <f t="shared" si="13"/>
        <v>100</v>
      </c>
      <c r="L9">
        <f t="shared" si="0"/>
        <v>100</v>
      </c>
      <c r="M9">
        <f t="shared" si="1"/>
        <v>100</v>
      </c>
      <c r="N9">
        <f t="shared" si="2"/>
        <v>100</v>
      </c>
      <c r="O9">
        <f t="shared" si="3"/>
        <v>100</v>
      </c>
      <c r="P9">
        <f t="shared" si="4"/>
        <v>100</v>
      </c>
      <c r="Q9">
        <f t="shared" si="5"/>
        <v>100</v>
      </c>
      <c r="R9">
        <f t="shared" si="5"/>
        <v>100</v>
      </c>
      <c r="V9">
        <f t="shared" si="14"/>
        <v>100</v>
      </c>
      <c r="W9">
        <f t="shared" si="6"/>
        <v>100</v>
      </c>
      <c r="X9">
        <f t="shared" si="7"/>
        <v>100</v>
      </c>
      <c r="Y9">
        <f t="shared" si="8"/>
        <v>100</v>
      </c>
      <c r="Z9">
        <f t="shared" si="9"/>
        <v>100</v>
      </c>
      <c r="AA9">
        <f t="shared" si="10"/>
        <v>100</v>
      </c>
      <c r="AB9">
        <f t="shared" si="11"/>
        <v>100</v>
      </c>
      <c r="AC9">
        <f t="shared" si="12"/>
        <v>100</v>
      </c>
    </row>
    <row r="10" spans="1:38" x14ac:dyDescent="0.25">
      <c r="B10" s="7">
        <f>'00h'!G51</f>
        <v>32050</v>
      </c>
      <c r="C10" s="7">
        <f>'00h'!H51</f>
        <v>30385</v>
      </c>
      <c r="D10" s="7">
        <f>'00h'!I51</f>
        <v>35366</v>
      </c>
      <c r="E10" s="7">
        <f>'00h'!J51</f>
        <v>31860</v>
      </c>
      <c r="F10" s="7">
        <f>'00h'!K51</f>
        <v>31994</v>
      </c>
      <c r="G10" s="7">
        <f>'00h'!L51</f>
        <v>32029</v>
      </c>
      <c r="H10" s="7">
        <f>'00h'!M51</f>
        <v>29457</v>
      </c>
      <c r="I10" s="7">
        <f>'00h'!N51</f>
        <v>38683</v>
      </c>
      <c r="K10" s="7">
        <f t="shared" si="13"/>
        <v>100</v>
      </c>
      <c r="L10" s="7">
        <f t="shared" si="0"/>
        <v>100</v>
      </c>
      <c r="M10" s="7">
        <f t="shared" si="1"/>
        <v>100</v>
      </c>
      <c r="N10" s="7">
        <f t="shared" si="2"/>
        <v>100</v>
      </c>
      <c r="O10" s="7">
        <f t="shared" si="3"/>
        <v>100</v>
      </c>
      <c r="P10" s="7">
        <f t="shared" si="4"/>
        <v>100</v>
      </c>
      <c r="Q10" s="7">
        <f t="shared" si="5"/>
        <v>100</v>
      </c>
      <c r="R10" s="7">
        <f t="shared" si="5"/>
        <v>100</v>
      </c>
      <c r="V10" s="7">
        <f t="shared" si="14"/>
        <v>100</v>
      </c>
      <c r="W10" s="7">
        <f t="shared" si="6"/>
        <v>100</v>
      </c>
      <c r="X10" s="7">
        <f t="shared" si="7"/>
        <v>100</v>
      </c>
      <c r="Y10" s="7">
        <f t="shared" si="8"/>
        <v>100</v>
      </c>
      <c r="Z10" s="7">
        <f t="shared" si="9"/>
        <v>100</v>
      </c>
      <c r="AA10" s="7">
        <f t="shared" si="10"/>
        <v>100</v>
      </c>
      <c r="AB10" s="7">
        <f t="shared" si="11"/>
        <v>100</v>
      </c>
      <c r="AC10" s="7">
        <f t="shared" si="12"/>
        <v>100</v>
      </c>
      <c r="AE10" t="s">
        <v>15</v>
      </c>
      <c r="AF10">
        <v>96.220602807173776</v>
      </c>
      <c r="AG10">
        <v>93.425163922816154</v>
      </c>
      <c r="AH10">
        <v>102.64892414932001</v>
      </c>
      <c r="AI10">
        <v>99.325088674834376</v>
      </c>
      <c r="AJ10">
        <v>103.81830595599885</v>
      </c>
      <c r="AK10">
        <v>103.64450806266095</v>
      </c>
    </row>
    <row r="11" spans="1:38" x14ac:dyDescent="0.25">
      <c r="A11" t="s">
        <v>60</v>
      </c>
      <c r="B11">
        <f>AVERAGE(B5:B10)</f>
        <v>38462.5</v>
      </c>
      <c r="C11">
        <f t="shared" ref="C11:I11" si="15">AVERAGE(C5:C10)</f>
        <v>36249.5</v>
      </c>
      <c r="D11">
        <f t="shared" si="15"/>
        <v>34561.833333333336</v>
      </c>
      <c r="E11">
        <f t="shared" si="15"/>
        <v>32309.833333333332</v>
      </c>
      <c r="F11">
        <f t="shared" si="15"/>
        <v>35182.833333333336</v>
      </c>
      <c r="G11">
        <f t="shared" si="15"/>
        <v>32548.666666666668</v>
      </c>
      <c r="H11">
        <f t="shared" si="15"/>
        <v>29169.166666666668</v>
      </c>
      <c r="I11">
        <f t="shared" si="15"/>
        <v>35161.5</v>
      </c>
      <c r="K11">
        <f>AVERAGE(K5:K10)</f>
        <v>100</v>
      </c>
      <c r="L11">
        <f t="shared" ref="L11" si="16">AVERAGE(L5:L10)</f>
        <v>100</v>
      </c>
      <c r="M11">
        <f t="shared" ref="M11" si="17">AVERAGE(M5:M10)</f>
        <v>100</v>
      </c>
      <c r="N11">
        <f t="shared" ref="N11" si="18">AVERAGE(N5:N10)</f>
        <v>100</v>
      </c>
      <c r="O11">
        <f t="shared" ref="O11" si="19">AVERAGE(O5:O10)</f>
        <v>100</v>
      </c>
      <c r="P11">
        <f t="shared" ref="P11" si="20">AVERAGE(P5:P10)</f>
        <v>100</v>
      </c>
      <c r="Q11">
        <f t="shared" ref="Q11" si="21">AVERAGE(Q5:Q10)</f>
        <v>100</v>
      </c>
      <c r="R11">
        <f t="shared" ref="R11" si="22">AVERAGE(R5:R10)</f>
        <v>100</v>
      </c>
      <c r="V11">
        <f>AVERAGE(V5:V10)</f>
        <v>100</v>
      </c>
      <c r="W11">
        <f t="shared" ref="W11" si="23">AVERAGE(W5:W10)</f>
        <v>100</v>
      </c>
      <c r="X11">
        <f t="shared" ref="X11" si="24">AVERAGE(X5:X10)</f>
        <v>100</v>
      </c>
      <c r="Y11">
        <f>AVERAGE(Y5:Y10)</f>
        <v>100</v>
      </c>
      <c r="Z11">
        <f>AVERAGE(Z5:Z10)</f>
        <v>100</v>
      </c>
      <c r="AA11">
        <f t="shared" ref="AA11" si="25">AVERAGE(AA5:AA10)</f>
        <v>100</v>
      </c>
      <c r="AB11">
        <f>AVERAGE(AB5:AB10)</f>
        <v>100</v>
      </c>
      <c r="AC11">
        <f t="shared" ref="AC11" si="26">AVERAGE(AC5:AC10)</f>
        <v>100</v>
      </c>
      <c r="AE11" t="s">
        <v>16</v>
      </c>
      <c r="AF11">
        <v>110.07090854368779</v>
      </c>
      <c r="AG11">
        <v>111.02259119958835</v>
      </c>
      <c r="AH11">
        <v>98.280303743763724</v>
      </c>
      <c r="AI11">
        <v>106.49936779437543</v>
      </c>
      <c r="AJ11">
        <v>100.67117560348477</v>
      </c>
      <c r="AK11">
        <v>108.77749603823148</v>
      </c>
    </row>
    <row r="12" spans="1:38" x14ac:dyDescent="0.25">
      <c r="A12" t="s">
        <v>26</v>
      </c>
      <c r="B12">
        <f>MEDIAN(B5:B10)</f>
        <v>31273.5</v>
      </c>
      <c r="C12">
        <f t="shared" ref="C12:I12" si="27">MEDIAN(C5:C10)</f>
        <v>32714</v>
      </c>
      <c r="D12">
        <f t="shared" si="27"/>
        <v>33448</v>
      </c>
      <c r="E12">
        <f t="shared" si="27"/>
        <v>32612</v>
      </c>
      <c r="F12">
        <f t="shared" si="27"/>
        <v>33975.5</v>
      </c>
      <c r="G12">
        <f t="shared" si="27"/>
        <v>32998.5</v>
      </c>
      <c r="H12">
        <f t="shared" si="27"/>
        <v>28860</v>
      </c>
      <c r="I12">
        <f t="shared" si="27"/>
        <v>33620</v>
      </c>
      <c r="K12">
        <f>MEDIAN(K5:K10)</f>
        <v>100</v>
      </c>
      <c r="L12">
        <f t="shared" ref="L12:R12" si="28">MEDIAN(L5:L10)</f>
        <v>100</v>
      </c>
      <c r="M12">
        <f t="shared" si="28"/>
        <v>100</v>
      </c>
      <c r="N12">
        <f t="shared" si="28"/>
        <v>100</v>
      </c>
      <c r="O12">
        <f t="shared" si="28"/>
        <v>100</v>
      </c>
      <c r="P12">
        <f t="shared" si="28"/>
        <v>100</v>
      </c>
      <c r="Q12">
        <f t="shared" si="28"/>
        <v>100</v>
      </c>
      <c r="R12">
        <f t="shared" si="28"/>
        <v>100</v>
      </c>
      <c r="V12">
        <f>MEDIAN(V5:V10)</f>
        <v>100</v>
      </c>
      <c r="W12">
        <f t="shared" ref="W12:AC12" si="29">MEDIAN(W5:W10)</f>
        <v>100</v>
      </c>
      <c r="X12">
        <f t="shared" si="29"/>
        <v>100</v>
      </c>
      <c r="Y12">
        <f t="shared" si="29"/>
        <v>100</v>
      </c>
      <c r="Z12">
        <f t="shared" si="29"/>
        <v>100</v>
      </c>
      <c r="AA12">
        <f t="shared" si="29"/>
        <v>100</v>
      </c>
      <c r="AB12">
        <f t="shared" si="29"/>
        <v>100</v>
      </c>
      <c r="AC12">
        <f t="shared" si="29"/>
        <v>100</v>
      </c>
      <c r="AE12" t="s">
        <v>17</v>
      </c>
      <c r="AF12">
        <v>132.40747488763967</v>
      </c>
      <c r="AG12">
        <v>107.2638474637029</v>
      </c>
      <c r="AH12">
        <v>103.82077516151882</v>
      </c>
      <c r="AI12">
        <v>104.30035822952514</v>
      </c>
      <c r="AJ12">
        <v>111.01141635491172</v>
      </c>
      <c r="AK12">
        <v>101.5215676756696</v>
      </c>
    </row>
    <row r="13" spans="1:38" x14ac:dyDescent="0.25">
      <c r="A13" t="s">
        <v>27</v>
      </c>
      <c r="B13">
        <f>STDEV(B5:B10)</f>
        <v>23387.884579414189</v>
      </c>
      <c r="C13">
        <f t="shared" ref="C13:I13" si="30">STDEV(C5:C10)</f>
        <v>10086.528476140837</v>
      </c>
      <c r="D13">
        <f t="shared" si="30"/>
        <v>7669.5204913127782</v>
      </c>
      <c r="E13">
        <f t="shared" si="30"/>
        <v>3798.170423594313</v>
      </c>
      <c r="F13">
        <f t="shared" si="30"/>
        <v>3802.0599372796146</v>
      </c>
      <c r="G13">
        <f t="shared" si="30"/>
        <v>3949.2726250116743</v>
      </c>
      <c r="H13">
        <f t="shared" si="30"/>
        <v>2187.1359735203173</v>
      </c>
      <c r="I13">
        <f t="shared" si="30"/>
        <v>4009.6054045254878</v>
      </c>
      <c r="K13">
        <f>STDEV(K5:K10)</f>
        <v>0</v>
      </c>
      <c r="L13">
        <f t="shared" ref="L13:R13" si="31">STDEV(L5:L10)</f>
        <v>0</v>
      </c>
      <c r="M13">
        <f t="shared" si="31"/>
        <v>0</v>
      </c>
      <c r="N13">
        <f t="shared" si="31"/>
        <v>0</v>
      </c>
      <c r="O13">
        <f t="shared" si="31"/>
        <v>0</v>
      </c>
      <c r="P13">
        <f t="shared" si="31"/>
        <v>0</v>
      </c>
      <c r="Q13">
        <f t="shared" si="31"/>
        <v>0</v>
      </c>
      <c r="R13">
        <f t="shared" si="31"/>
        <v>0</v>
      </c>
      <c r="V13">
        <f>STDEV(V5:V10)</f>
        <v>0</v>
      </c>
      <c r="W13">
        <f t="shared" ref="W13:AC13" si="32">STDEV(W5:W10)</f>
        <v>0</v>
      </c>
      <c r="X13">
        <f t="shared" si="32"/>
        <v>0</v>
      </c>
      <c r="Y13">
        <f t="shared" si="32"/>
        <v>0</v>
      </c>
      <c r="Z13">
        <f t="shared" si="32"/>
        <v>0</v>
      </c>
      <c r="AA13">
        <f t="shared" si="32"/>
        <v>0</v>
      </c>
      <c r="AB13">
        <f t="shared" si="32"/>
        <v>0</v>
      </c>
      <c r="AC13">
        <f t="shared" si="32"/>
        <v>0</v>
      </c>
      <c r="AE13" t="s">
        <v>18</v>
      </c>
      <c r="AF13">
        <v>105.2317650834102</v>
      </c>
      <c r="AG13">
        <v>101.14441615788469</v>
      </c>
      <c r="AH13">
        <v>106.60190403887266</v>
      </c>
      <c r="AI13">
        <v>103.46955177730064</v>
      </c>
      <c r="AJ13">
        <v>104.07804055279919</v>
      </c>
      <c r="AK13">
        <v>111.10347371562214</v>
      </c>
    </row>
    <row r="14" spans="1:38" x14ac:dyDescent="0.25">
      <c r="S14" t="s">
        <v>15</v>
      </c>
      <c r="T14">
        <f>AVERAGE(K5:K10,R5:R10)</f>
        <v>100</v>
      </c>
      <c r="AE14" t="s">
        <v>19</v>
      </c>
      <c r="AF14">
        <v>88.910910136566173</v>
      </c>
      <c r="AG14">
        <v>88.402859785590209</v>
      </c>
      <c r="AH14">
        <v>79.445355363727188</v>
      </c>
      <c r="AI14">
        <v>82.115854707823615</v>
      </c>
      <c r="AJ14">
        <v>84.196101404016801</v>
      </c>
      <c r="AK14">
        <v>82.093856422771324</v>
      </c>
    </row>
    <row r="15" spans="1:38" x14ac:dyDescent="0.25">
      <c r="B15" s="1" t="s">
        <v>51</v>
      </c>
      <c r="K15" s="1" t="s">
        <v>51</v>
      </c>
      <c r="V15" s="1" t="s">
        <v>51</v>
      </c>
      <c r="AE15" t="s">
        <v>20</v>
      </c>
      <c r="AF15">
        <v>77.992798309492855</v>
      </c>
      <c r="AG15">
        <v>79.228194935831667</v>
      </c>
      <c r="AH15">
        <v>80.687954565729143</v>
      </c>
      <c r="AI15">
        <v>75.299046330242831</v>
      </c>
      <c r="AJ15">
        <v>83.46814214181218</v>
      </c>
      <c r="AK15">
        <v>85.354511571573568</v>
      </c>
    </row>
    <row r="16" spans="1:38" x14ac:dyDescent="0.25">
      <c r="B16" s="7" t="s">
        <v>15</v>
      </c>
      <c r="C16" s="7" t="s">
        <v>16</v>
      </c>
      <c r="D16" s="7" t="s">
        <v>17</v>
      </c>
      <c r="E16" s="7" t="s">
        <v>18</v>
      </c>
      <c r="F16" s="7" t="s">
        <v>19</v>
      </c>
      <c r="G16" s="7" t="s">
        <v>20</v>
      </c>
      <c r="H16" s="7" t="s">
        <v>21</v>
      </c>
      <c r="I16" s="7" t="s">
        <v>15</v>
      </c>
      <c r="K16" s="7" t="s">
        <v>15</v>
      </c>
      <c r="L16" s="7" t="s">
        <v>16</v>
      </c>
      <c r="M16" s="7" t="s">
        <v>17</v>
      </c>
      <c r="N16" s="7" t="s">
        <v>18</v>
      </c>
      <c r="O16" s="7" t="s">
        <v>19</v>
      </c>
      <c r="P16" s="7" t="s">
        <v>20</v>
      </c>
      <c r="Q16" s="7" t="s">
        <v>21</v>
      </c>
      <c r="R16" s="7" t="s">
        <v>15</v>
      </c>
      <c r="V16" s="7" t="s">
        <v>15</v>
      </c>
      <c r="W16" s="7" t="s">
        <v>16</v>
      </c>
      <c r="X16" s="7" t="s">
        <v>17</v>
      </c>
      <c r="Y16" s="7" t="s">
        <v>18</v>
      </c>
      <c r="Z16" s="7" t="s">
        <v>19</v>
      </c>
      <c r="AA16" s="7" t="s">
        <v>20</v>
      </c>
      <c r="AB16" s="7" t="s">
        <v>21</v>
      </c>
      <c r="AC16" s="7" t="s">
        <v>15</v>
      </c>
      <c r="AE16" t="s">
        <v>21</v>
      </c>
      <c r="AF16">
        <v>83.245063344269255</v>
      </c>
      <c r="AG16">
        <v>79.165006606775918</v>
      </c>
      <c r="AH16">
        <v>83.870408994322958</v>
      </c>
      <c r="AI16">
        <v>82.849240052807019</v>
      </c>
      <c r="AJ16">
        <v>92.470467958817267</v>
      </c>
      <c r="AK16">
        <v>90.957913293487152</v>
      </c>
    </row>
    <row r="17" spans="1:37" x14ac:dyDescent="0.25">
      <c r="B17">
        <f>'12h'!G46</f>
        <v>123653.33333333333</v>
      </c>
      <c r="C17">
        <f>'12h'!H46</f>
        <v>81326.333333333328</v>
      </c>
      <c r="D17">
        <f>'12h'!I46</f>
        <v>74883.333333333328</v>
      </c>
      <c r="E17">
        <f>'12h'!J46</f>
        <v>55159.333333333336</v>
      </c>
      <c r="F17">
        <f>'12h'!K46</f>
        <v>56621.333333333336</v>
      </c>
      <c r="G17">
        <f>'12h'!L46</f>
        <v>55173.333333333336</v>
      </c>
      <c r="H17">
        <f>'12h'!M46</f>
        <v>42933.333333333336</v>
      </c>
      <c r="I17">
        <f>'12h'!N46</f>
        <v>60598.333333333336</v>
      </c>
      <c r="K17">
        <f>B17/B5*100</f>
        <v>145.3172252777386</v>
      </c>
      <c r="L17">
        <f t="shared" ref="L17:Q17" si="33">C17/C5*100</f>
        <v>145.8585170172953</v>
      </c>
      <c r="M17">
        <f t="shared" si="33"/>
        <v>154.53563640616076</v>
      </c>
      <c r="N17">
        <f t="shared" si="33"/>
        <v>148.2219953064259</v>
      </c>
      <c r="O17">
        <f t="shared" si="33"/>
        <v>148.33988297965243</v>
      </c>
      <c r="P17">
        <f t="shared" si="33"/>
        <v>146.05393194973882</v>
      </c>
      <c r="Q17">
        <f t="shared" si="33"/>
        <v>151.90649730507494</v>
      </c>
      <c r="R17">
        <f>I17/I5*100</f>
        <v>146.53914669632996</v>
      </c>
      <c r="V17">
        <f>K17/$T$26*100</f>
        <v>98.993060079657482</v>
      </c>
      <c r="W17">
        <f t="shared" ref="W17:W22" si="34">L17/$T$26*100</f>
        <v>99.361799061510084</v>
      </c>
      <c r="X17">
        <f t="shared" ref="X17:X22" si="35">M17/$T$26*100</f>
        <v>105.27282990688025</v>
      </c>
      <c r="Y17">
        <f t="shared" ref="Y17:Y22" si="36">N17/$T$26*100</f>
        <v>100.97184871547023</v>
      </c>
      <c r="Z17">
        <f t="shared" ref="Z17:Z22" si="37">O17/$T$26*100</f>
        <v>101.05215620479959</v>
      </c>
      <c r="AA17">
        <f t="shared" ref="AA17:AA22" si="38">P17/$T$26*100</f>
        <v>99.494919702307286</v>
      </c>
      <c r="AB17">
        <f t="shared" ref="AB17:AB22" si="39">Q17/$T$26*100</f>
        <v>103.48180668513808</v>
      </c>
      <c r="AC17">
        <f>R17/$T$26*100</f>
        <v>99.825457891906126</v>
      </c>
      <c r="AE17" t="s">
        <v>15</v>
      </c>
      <c r="AF17">
        <v>120.21199220805865</v>
      </c>
      <c r="AG17">
        <v>98.093556553169108</v>
      </c>
      <c r="AH17">
        <v>97.363593885532495</v>
      </c>
      <c r="AI17">
        <v>98.528845983384286</v>
      </c>
      <c r="AJ17">
        <v>104.73308779064476</v>
      </c>
      <c r="AK17">
        <v>81.98633000640659</v>
      </c>
    </row>
    <row r="18" spans="1:37" x14ac:dyDescent="0.25">
      <c r="B18">
        <f>'12h'!G47</f>
        <v>42435.333333333336</v>
      </c>
      <c r="C18">
        <f>'12h'!H47</f>
        <v>53101.333333333336</v>
      </c>
      <c r="D18">
        <f>'12h'!I47</f>
        <v>50487.333333333336</v>
      </c>
      <c r="E18">
        <f>'12h'!J47</f>
        <v>47536.333333333336</v>
      </c>
      <c r="F18">
        <f>'12h'!K47</f>
        <v>59614.333333333336</v>
      </c>
      <c r="G18">
        <f>'12h'!L47</f>
        <v>48344.333333333336</v>
      </c>
      <c r="H18">
        <f>'12h'!M47</f>
        <v>45681.333333333336</v>
      </c>
      <c r="I18">
        <f>'12h'!N47</f>
        <v>51098.333333333336</v>
      </c>
      <c r="K18">
        <f t="shared" ref="K18:R18" si="40">B18/B6*100</f>
        <v>139.14592692177374</v>
      </c>
      <c r="L18">
        <f t="shared" si="40"/>
        <v>142.47359430477673</v>
      </c>
      <c r="M18">
        <f t="shared" si="40"/>
        <v>142.13376124921407</v>
      </c>
      <c r="N18">
        <f t="shared" si="40"/>
        <v>142.47792031331176</v>
      </c>
      <c r="O18">
        <f t="shared" si="40"/>
        <v>145.36890276118251</v>
      </c>
      <c r="P18">
        <f t="shared" si="40"/>
        <v>142.32316690218246</v>
      </c>
      <c r="Q18">
        <f t="shared" si="40"/>
        <v>146.21769839745642</v>
      </c>
      <c r="R18">
        <f t="shared" si="40"/>
        <v>146.75838167997398</v>
      </c>
      <c r="V18">
        <f t="shared" ref="V18:V22" si="41">K18/$T$26*100</f>
        <v>94.789045670808804</v>
      </c>
      <c r="W18">
        <f t="shared" si="34"/>
        <v>97.055920616577509</v>
      </c>
      <c r="X18">
        <f t="shared" si="35"/>
        <v>96.824419402443596</v>
      </c>
      <c r="Y18">
        <f t="shared" si="36"/>
        <v>97.058867581894219</v>
      </c>
      <c r="Z18">
        <f t="shared" si="37"/>
        <v>99.028263836222123</v>
      </c>
      <c r="AA18">
        <f t="shared" si="38"/>
        <v>96.953446399400718</v>
      </c>
      <c r="AB18">
        <f t="shared" si="39"/>
        <v>99.606480749299166</v>
      </c>
      <c r="AC18">
        <f t="shared" ref="AC18:AC22" si="42">R18/$T$26*100</f>
        <v>99.974805237796858</v>
      </c>
    </row>
    <row r="19" spans="1:37" x14ac:dyDescent="0.25">
      <c r="B19">
        <f>'12h'!G48</f>
        <v>30419.333333333332</v>
      </c>
      <c r="C19">
        <f>'12h'!H48</f>
        <v>40299.333333333336</v>
      </c>
      <c r="D19">
        <f>'12h'!I48</f>
        <v>37193.333333333336</v>
      </c>
      <c r="E19">
        <f>'12h'!J48</f>
        <v>40320.333333333336</v>
      </c>
      <c r="F19">
        <f>'12h'!K48</f>
        <v>46088.333333333336</v>
      </c>
      <c r="G19">
        <f>'12h'!L48</f>
        <v>41212.333333333336</v>
      </c>
      <c r="H19">
        <f>'12h'!M48</f>
        <v>40811.333333333336</v>
      </c>
      <c r="I19">
        <f>'12h'!N48</f>
        <v>48562.333333333336</v>
      </c>
      <c r="K19">
        <f t="shared" ref="K19:R19" si="43">B19/B7*100</f>
        <v>144.68172810146652</v>
      </c>
      <c r="L19">
        <f t="shared" si="43"/>
        <v>139.29945846295658</v>
      </c>
      <c r="M19">
        <f t="shared" si="43"/>
        <v>143.32138774356801</v>
      </c>
      <c r="N19">
        <f t="shared" si="43"/>
        <v>148.11127845326871</v>
      </c>
      <c r="O19">
        <f t="shared" si="43"/>
        <v>144.14766626007361</v>
      </c>
      <c r="P19">
        <f t="shared" si="43"/>
        <v>145.06277132465095</v>
      </c>
      <c r="Q19">
        <f t="shared" si="43"/>
        <v>154.01084317647206</v>
      </c>
      <c r="R19">
        <f t="shared" si="43"/>
        <v>151.75254939949795</v>
      </c>
      <c r="V19">
        <f t="shared" si="41"/>
        <v>98.560146431389569</v>
      </c>
      <c r="W19">
        <f t="shared" si="34"/>
        <v>94.893634490553936</v>
      </c>
      <c r="X19">
        <f t="shared" si="35"/>
        <v>97.633454812272475</v>
      </c>
      <c r="Y19">
        <f t="shared" si="36"/>
        <v>100.89642613514313</v>
      </c>
      <c r="Z19">
        <f t="shared" si="37"/>
        <v>98.196332603743087</v>
      </c>
      <c r="AA19">
        <f t="shared" si="38"/>
        <v>98.819720852890867</v>
      </c>
      <c r="AB19">
        <f t="shared" si="39"/>
        <v>104.91533004671791</v>
      </c>
      <c r="AC19">
        <f t="shared" si="42"/>
        <v>103.37693422946883</v>
      </c>
    </row>
    <row r="20" spans="1:37" x14ac:dyDescent="0.25">
      <c r="B20">
        <f>'12h'!G49</f>
        <v>39146.333333333336</v>
      </c>
      <c r="C20">
        <f>'12h'!H49</f>
        <v>42962.333333333336</v>
      </c>
      <c r="D20">
        <f>'12h'!I49</f>
        <v>43531.333333333336</v>
      </c>
      <c r="E20">
        <f>'12h'!J49</f>
        <v>41542.333333333336</v>
      </c>
      <c r="F20">
        <f>'12h'!K49</f>
        <v>46517.333333333336</v>
      </c>
      <c r="G20">
        <f>'12h'!L49</f>
        <v>40109.333333333336</v>
      </c>
      <c r="H20">
        <f>'12h'!M49</f>
        <v>41001.333333333336</v>
      </c>
      <c r="I20">
        <f>'12h'!N49</f>
        <v>49573.333333333336</v>
      </c>
      <c r="K20">
        <f t="shared" ref="K20:R20" si="44">B20/B8*100</f>
        <v>147.96210202718879</v>
      </c>
      <c r="L20">
        <f t="shared" si="44"/>
        <v>142.67986228731473</v>
      </c>
      <c r="M20">
        <f t="shared" si="44"/>
        <v>142.51074881599337</v>
      </c>
      <c r="N20">
        <f t="shared" si="44"/>
        <v>143.87453533744315</v>
      </c>
      <c r="O20">
        <f>F20/F8*100</f>
        <v>144.28453267162945</v>
      </c>
      <c r="P20">
        <f t="shared" si="44"/>
        <v>144.64760118768558</v>
      </c>
      <c r="Q20">
        <f t="shared" si="44"/>
        <v>149.37821820654815</v>
      </c>
      <c r="R20">
        <f t="shared" si="44"/>
        <v>152.90029403902702</v>
      </c>
      <c r="V20">
        <f t="shared" si="41"/>
        <v>100.79480410870288</v>
      </c>
      <c r="W20">
        <f t="shared" si="34"/>
        <v>97.196434576631916</v>
      </c>
      <c r="X20">
        <f t="shared" si="35"/>
        <v>97.081231028017513</v>
      </c>
      <c r="Y20">
        <f t="shared" si="36"/>
        <v>98.010270244088943</v>
      </c>
      <c r="Z20">
        <f t="shared" si="37"/>
        <v>98.289568797017068</v>
      </c>
      <c r="AA20">
        <f t="shared" si="38"/>
        <v>98.536898481122194</v>
      </c>
      <c r="AB20">
        <f t="shared" si="39"/>
        <v>101.7594913558972</v>
      </c>
      <c r="AC20">
        <f t="shared" si="42"/>
        <v>104.15880130572116</v>
      </c>
    </row>
    <row r="21" spans="1:37" x14ac:dyDescent="0.25">
      <c r="B21">
        <f>'12h'!G50</f>
        <v>52799.333333333336</v>
      </c>
      <c r="C21">
        <f>'12h'!H50</f>
        <v>48456.333333333336</v>
      </c>
      <c r="D21">
        <f>'12h'!I50</f>
        <v>44254.333333333336</v>
      </c>
      <c r="E21">
        <f>'12h'!J50</f>
        <v>50487.333333333336</v>
      </c>
      <c r="F21">
        <f>'12h'!K50</f>
        <v>51632.333333333336</v>
      </c>
      <c r="G21">
        <f>'12h'!L50</f>
        <v>52173.333333333336</v>
      </c>
      <c r="H21">
        <f>'12h'!M50</f>
        <v>48323.333333333336</v>
      </c>
      <c r="I21">
        <f>'12h'!N50</f>
        <v>47128.333333333336</v>
      </c>
      <c r="K21">
        <f t="shared" ref="K21:R21" si="45">B21/B9*100</f>
        <v>148.08810605635648</v>
      </c>
      <c r="L21">
        <f t="shared" si="45"/>
        <v>138.2767837609033</v>
      </c>
      <c r="M21">
        <f t="shared" si="45"/>
        <v>140.35627444761602</v>
      </c>
      <c r="N21">
        <f t="shared" si="45"/>
        <v>142.92643339750123</v>
      </c>
      <c r="O21">
        <f t="shared" si="45"/>
        <v>144.58383504615759</v>
      </c>
      <c r="P21">
        <f t="shared" si="45"/>
        <v>147.46561145656679</v>
      </c>
      <c r="Q21">
        <f t="shared" si="45"/>
        <v>150.511846176208</v>
      </c>
      <c r="R21">
        <f t="shared" si="45"/>
        <v>148.70734990954605</v>
      </c>
      <c r="V21">
        <f t="shared" si="41"/>
        <v>100.88064062537072</v>
      </c>
      <c r="W21">
        <f t="shared" si="34"/>
        <v>94.196967608642211</v>
      </c>
      <c r="X21">
        <f t="shared" si="35"/>
        <v>95.613559111070074</v>
      </c>
      <c r="Y21">
        <f t="shared" si="36"/>
        <v>97.364403849909394</v>
      </c>
      <c r="Z21">
        <f t="shared" si="37"/>
        <v>98.493459683916541</v>
      </c>
      <c r="AA21">
        <f t="shared" si="38"/>
        <v>100.45658459761168</v>
      </c>
      <c r="AB21">
        <f t="shared" si="39"/>
        <v>102.53174186848462</v>
      </c>
      <c r="AC21">
        <f t="shared" si="42"/>
        <v>101.3024821781914</v>
      </c>
    </row>
    <row r="22" spans="1:37" x14ac:dyDescent="0.25">
      <c r="B22" s="7">
        <f>'12h'!G51</f>
        <v>46201.333333333336</v>
      </c>
      <c r="C22" s="7">
        <f>'12h'!H51</f>
        <v>42097.333333333336</v>
      </c>
      <c r="D22" s="7">
        <f>'12h'!I51</f>
        <v>49665.333333333336</v>
      </c>
      <c r="E22" s="7">
        <f>'12h'!J51</f>
        <v>47718.333333333336</v>
      </c>
      <c r="F22" s="7">
        <f>'12h'!K51</f>
        <v>47592.333333333336</v>
      </c>
      <c r="G22" s="7">
        <f>'12h'!L51</f>
        <v>48112.333333333336</v>
      </c>
      <c r="H22" s="7">
        <f>'12h'!M51</f>
        <v>45934.333333333336</v>
      </c>
      <c r="I22" s="7">
        <f>'12h'!N51</f>
        <v>56298.333333333336</v>
      </c>
      <c r="K22" s="7">
        <f t="shared" ref="K22:R22" si="46">B22/B10*100</f>
        <v>144.1539261570463</v>
      </c>
      <c r="L22" s="7">
        <f t="shared" si="46"/>
        <v>138.54643190170592</v>
      </c>
      <c r="M22" s="7">
        <f t="shared" si="46"/>
        <v>140.43243039454089</v>
      </c>
      <c r="N22" s="7">
        <f t="shared" si="46"/>
        <v>149.77505754341914</v>
      </c>
      <c r="O22" s="7">
        <f t="shared" si="46"/>
        <v>148.75393302910965</v>
      </c>
      <c r="P22" s="7">
        <f t="shared" si="46"/>
        <v>150.21490940501837</v>
      </c>
      <c r="Q22" s="7">
        <f t="shared" si="46"/>
        <v>155.93690237747677</v>
      </c>
      <c r="R22" s="7">
        <f t="shared" si="46"/>
        <v>145.53766081568992</v>
      </c>
      <c r="V22" s="7">
        <f t="shared" si="41"/>
        <v>98.200596973338122</v>
      </c>
      <c r="W22" s="7">
        <f t="shared" si="34"/>
        <v>94.380657426224559</v>
      </c>
      <c r="X22" s="7">
        <f t="shared" si="35"/>
        <v>95.665438096613244</v>
      </c>
      <c r="Y22" s="7">
        <f t="shared" si="36"/>
        <v>102.0298264124726</v>
      </c>
      <c r="Z22" s="7">
        <f t="shared" si="37"/>
        <v>101.33421555009443</v>
      </c>
      <c r="AA22" s="7">
        <f t="shared" si="38"/>
        <v>102.32946247886613</v>
      </c>
      <c r="AB22" s="7">
        <f t="shared" si="39"/>
        <v>106.22740088923244</v>
      </c>
      <c r="AC22" s="7">
        <f t="shared" si="42"/>
        <v>99.143225267648091</v>
      </c>
    </row>
    <row r="23" spans="1:37" x14ac:dyDescent="0.25">
      <c r="A23" t="s">
        <v>60</v>
      </c>
      <c r="B23">
        <f>AVERAGE(B17:B22)</f>
        <v>55775.833333333336</v>
      </c>
      <c r="C23">
        <f>AVERAGE(C17:C22)</f>
        <v>51373.833333333336</v>
      </c>
      <c r="D23">
        <f t="shared" ref="D23" si="47">AVERAGE(D17:D22)</f>
        <v>50002.5</v>
      </c>
      <c r="E23">
        <f t="shared" ref="E23" si="48">AVERAGE(E17:E22)</f>
        <v>47127.333333333336</v>
      </c>
      <c r="F23">
        <f t="shared" ref="F23" si="49">AVERAGE(F17:F22)</f>
        <v>51344.333333333336</v>
      </c>
      <c r="G23">
        <f t="shared" ref="G23" si="50">AVERAGE(G17:G22)</f>
        <v>47520.833333333336</v>
      </c>
      <c r="H23">
        <f t="shared" ref="H23" si="51">AVERAGE(H17:H22)</f>
        <v>44114.166666666664</v>
      </c>
      <c r="I23">
        <f t="shared" ref="I23" si="52">AVERAGE(I17:I22)</f>
        <v>52209.833333333336</v>
      </c>
      <c r="K23">
        <f>AVERAGE(K17:K22)</f>
        <v>144.89150242359509</v>
      </c>
      <c r="L23">
        <f t="shared" ref="L23" si="53">AVERAGE(L17:L22)</f>
        <v>141.18910795582542</v>
      </c>
      <c r="M23">
        <f t="shared" ref="M23" si="54">AVERAGE(M17:M22)</f>
        <v>143.88170650951551</v>
      </c>
      <c r="N23">
        <f t="shared" ref="N23" si="55">AVERAGE(N17:N22)</f>
        <v>145.89787005856167</v>
      </c>
      <c r="O23">
        <f t="shared" ref="O23" si="56">AVERAGE(O17:O22)</f>
        <v>145.91312545796754</v>
      </c>
      <c r="P23">
        <f t="shared" ref="P23" si="57">AVERAGE(P17:P22)</f>
        <v>145.96133203764049</v>
      </c>
      <c r="Q23">
        <f t="shared" ref="Q23" si="58">AVERAGE(Q17:Q22)</f>
        <v>151.32700093987273</v>
      </c>
      <c r="R23">
        <f t="shared" ref="R23" si="59">AVERAGE(R17:R22)</f>
        <v>148.69923042334418</v>
      </c>
      <c r="V23">
        <f>AVERAGE(V17:V22)</f>
        <v>98.703048981544612</v>
      </c>
      <c r="W23">
        <f t="shared" ref="W23" si="60">AVERAGE(W17:W22)</f>
        <v>96.180902296690036</v>
      </c>
      <c r="X23">
        <f t="shared" ref="X23" si="61">AVERAGE(X17:X22)</f>
        <v>98.015155392882846</v>
      </c>
      <c r="Y23">
        <f>AVERAGE(Y17:Y22)</f>
        <v>99.388607156496434</v>
      </c>
      <c r="Z23">
        <f>AVERAGE(Z17:Z22)</f>
        <v>99.398999445965458</v>
      </c>
      <c r="AA23">
        <f t="shared" ref="AA23" si="62">AVERAGE(AA17:AA22)</f>
        <v>99.431838752033158</v>
      </c>
      <c r="AB23">
        <f>AVERAGE(AB17:AB22)</f>
        <v>103.08704193246156</v>
      </c>
      <c r="AC23">
        <f t="shared" ref="AC23" si="63">AVERAGE(AC17:AC22)</f>
        <v>101.2969510184554</v>
      </c>
    </row>
    <row r="24" spans="1:37" x14ac:dyDescent="0.25">
      <c r="A24" t="s">
        <v>26</v>
      </c>
      <c r="B24">
        <f>MEDIAN(B17:B22)</f>
        <v>44318.333333333336</v>
      </c>
      <c r="C24">
        <f>MEDIAN(C17:C22)</f>
        <v>45709.333333333336</v>
      </c>
      <c r="D24">
        <f t="shared" ref="D24:I24" si="64">MEDIAN(D17:D22)</f>
        <v>46959.833333333336</v>
      </c>
      <c r="E24">
        <f t="shared" si="64"/>
        <v>47627.333333333336</v>
      </c>
      <c r="F24">
        <f t="shared" si="64"/>
        <v>49612.333333333336</v>
      </c>
      <c r="G24">
        <f t="shared" si="64"/>
        <v>48228.333333333336</v>
      </c>
      <c r="H24">
        <f t="shared" si="64"/>
        <v>44307.333333333336</v>
      </c>
      <c r="I24">
        <f t="shared" si="64"/>
        <v>50335.833333333336</v>
      </c>
      <c r="K24">
        <f>MEDIAN(K17:K22)</f>
        <v>144.99947668960255</v>
      </c>
      <c r="L24">
        <f t="shared" ref="L24:R24" si="65">MEDIAN(L17:L22)</f>
        <v>140.88652638386665</v>
      </c>
      <c r="M24">
        <f t="shared" si="65"/>
        <v>142.32225503260372</v>
      </c>
      <c r="N24">
        <f t="shared" si="65"/>
        <v>145.99290689535593</v>
      </c>
      <c r="O24">
        <f t="shared" si="65"/>
        <v>144.97636890367005</v>
      </c>
      <c r="P24">
        <f t="shared" si="65"/>
        <v>145.5583516371949</v>
      </c>
      <c r="Q24">
        <f t="shared" si="65"/>
        <v>151.20917174064147</v>
      </c>
      <c r="R24">
        <f t="shared" si="65"/>
        <v>147.73286579476002</v>
      </c>
      <c r="V24">
        <f>MEDIAN(V17:V22)</f>
        <v>98.776603255523526</v>
      </c>
      <c r="W24">
        <f t="shared" ref="W24:AC24" si="66">MEDIAN(W17:W22)</f>
        <v>95.97477755356573</v>
      </c>
      <c r="X24">
        <f>MEDIAN(X17:X22)</f>
        <v>96.952825215230547</v>
      </c>
      <c r="Y24">
        <f t="shared" si="66"/>
        <v>99.453348189616037</v>
      </c>
      <c r="Z24">
        <f t="shared" si="66"/>
        <v>98.760861760069332</v>
      </c>
      <c r="AA24">
        <f t="shared" si="66"/>
        <v>99.157320277599069</v>
      </c>
      <c r="AB24">
        <f t="shared" si="66"/>
        <v>103.00677427681134</v>
      </c>
      <c r="AC24">
        <f t="shared" si="66"/>
        <v>100.63864370799413</v>
      </c>
    </row>
    <row r="25" spans="1:37" x14ac:dyDescent="0.25">
      <c r="A25" t="s">
        <v>27</v>
      </c>
      <c r="B25">
        <f>STDEV(B17:B22)</f>
        <v>34074.468188073006</v>
      </c>
      <c r="C25">
        <f t="shared" ref="C25:I25" si="67">STDEV(C17:C22)</f>
        <v>15414.925582045475</v>
      </c>
      <c r="D25">
        <f t="shared" si="67"/>
        <v>13102.646914523295</v>
      </c>
      <c r="E25">
        <f t="shared" si="67"/>
        <v>5547.0110870630479</v>
      </c>
      <c r="F25">
        <f t="shared" si="67"/>
        <v>5680.2384104895091</v>
      </c>
      <c r="G25">
        <f t="shared" si="67"/>
        <v>5932.3189647894342</v>
      </c>
      <c r="H25">
        <f t="shared" si="67"/>
        <v>3015.9213793908266</v>
      </c>
      <c r="I25">
        <f t="shared" si="67"/>
        <v>5184.500506316881</v>
      </c>
      <c r="K25">
        <f>STDEV(K17:K22)</f>
        <v>3.2688762142804815</v>
      </c>
      <c r="L25">
        <f t="shared" ref="L25:R25" si="68">STDEV(L17:L22)</f>
        <v>2.990377193267709</v>
      </c>
      <c r="M25">
        <f t="shared" si="68"/>
        <v>5.349414807863484</v>
      </c>
      <c r="N25">
        <f t="shared" si="68"/>
        <v>3.1607813327298571</v>
      </c>
      <c r="O25">
        <f t="shared" si="68"/>
        <v>2.0876633689883577</v>
      </c>
      <c r="P25">
        <f t="shared" si="68"/>
        <v>2.6882670026658095</v>
      </c>
      <c r="Q25">
        <f t="shared" si="68"/>
        <v>3.4454962009275816</v>
      </c>
      <c r="R25">
        <f t="shared" si="68"/>
        <v>3.0133083524792972</v>
      </c>
      <c r="V25">
        <f>STDEV(V17:V22)</f>
        <v>2.2268252015874626</v>
      </c>
      <c r="W25">
        <f t="shared" ref="W25:AC25" si="69">STDEV(W17:W22)</f>
        <v>2.0371059837414656</v>
      </c>
      <c r="X25">
        <f t="shared" si="69"/>
        <v>3.6441305595652751</v>
      </c>
      <c r="Y25">
        <f>STDEV(Y17:Y22)</f>
        <v>2.1531887618385377</v>
      </c>
      <c r="Z25">
        <f t="shared" si="69"/>
        <v>1.4221589004151127</v>
      </c>
      <c r="AA25">
        <f t="shared" si="69"/>
        <v>1.8313023552193053</v>
      </c>
      <c r="AB25">
        <f t="shared" si="69"/>
        <v>2.3471423416650246</v>
      </c>
      <c r="AC25">
        <f t="shared" si="69"/>
        <v>2.0527271574680501</v>
      </c>
    </row>
    <row r="26" spans="1:37" x14ac:dyDescent="0.25">
      <c r="S26" t="s">
        <v>15</v>
      </c>
      <c r="T26">
        <f>AVERAGE(K17:K22,R17:R22)</f>
        <v>146.7953664234696</v>
      </c>
    </row>
    <row r="27" spans="1:37" x14ac:dyDescent="0.25">
      <c r="B27" s="1" t="s">
        <v>52</v>
      </c>
      <c r="K27" s="1" t="s">
        <v>52</v>
      </c>
      <c r="V27" s="1" t="s">
        <v>52</v>
      </c>
    </row>
    <row r="28" spans="1:37" x14ac:dyDescent="0.25">
      <c r="B28" s="7" t="s">
        <v>15</v>
      </c>
      <c r="C28" s="7" t="s">
        <v>16</v>
      </c>
      <c r="D28" s="7" t="s">
        <v>17</v>
      </c>
      <c r="E28" s="7" t="s">
        <v>18</v>
      </c>
      <c r="F28" s="7" t="s">
        <v>19</v>
      </c>
      <c r="G28" s="7" t="s">
        <v>20</v>
      </c>
      <c r="H28" s="7" t="s">
        <v>21</v>
      </c>
      <c r="I28" s="7" t="s">
        <v>15</v>
      </c>
      <c r="K28" s="7" t="s">
        <v>15</v>
      </c>
      <c r="L28" s="7" t="s">
        <v>16</v>
      </c>
      <c r="M28" s="7" t="s">
        <v>17</v>
      </c>
      <c r="N28" s="7" t="s">
        <v>18</v>
      </c>
      <c r="O28" s="7" t="s">
        <v>19</v>
      </c>
      <c r="P28" s="7" t="s">
        <v>20</v>
      </c>
      <c r="Q28" s="7" t="s">
        <v>21</v>
      </c>
      <c r="R28" s="7" t="s">
        <v>15</v>
      </c>
      <c r="V28" s="7" t="s">
        <v>15</v>
      </c>
      <c r="W28" s="7" t="s">
        <v>16</v>
      </c>
      <c r="X28" s="7" t="s">
        <v>17</v>
      </c>
      <c r="Y28" s="7" t="s">
        <v>18</v>
      </c>
      <c r="Z28" s="7" t="s">
        <v>19</v>
      </c>
      <c r="AA28" s="7" t="s">
        <v>20</v>
      </c>
      <c r="AB28" s="7" t="s">
        <v>21</v>
      </c>
      <c r="AC28" s="7" t="s">
        <v>15</v>
      </c>
    </row>
    <row r="29" spans="1:37" x14ac:dyDescent="0.25">
      <c r="B29">
        <f>'24h'!G46</f>
        <v>130831</v>
      </c>
      <c r="C29">
        <f>'24h'!H46</f>
        <v>87282</v>
      </c>
      <c r="D29">
        <f>'24h'!I46</f>
        <v>78822</v>
      </c>
      <c r="E29">
        <f>'24h'!J46</f>
        <v>57743</v>
      </c>
      <c r="F29">
        <f>'24h'!K46</f>
        <v>56323</v>
      </c>
      <c r="G29">
        <f>'24h'!L46</f>
        <v>52599</v>
      </c>
      <c r="H29">
        <f>'24h'!M46</f>
        <v>41870</v>
      </c>
      <c r="I29">
        <f>'24h'!N46</f>
        <v>65338</v>
      </c>
      <c r="K29">
        <f>B29/B5*100</f>
        <v>153.75240915714755</v>
      </c>
      <c r="L29">
        <f t="shared" ref="L29:R29" si="70">C29/C5*100</f>
        <v>156.53998601072513</v>
      </c>
      <c r="M29">
        <f t="shared" si="70"/>
        <v>162.6638050230101</v>
      </c>
      <c r="N29">
        <f t="shared" si="70"/>
        <v>155.16472295372711</v>
      </c>
      <c r="O29">
        <f t="shared" si="70"/>
        <v>147.55829185223999</v>
      </c>
      <c r="P29">
        <f t="shared" si="70"/>
        <v>139.23919949174081</v>
      </c>
      <c r="Q29">
        <f t="shared" si="70"/>
        <v>148.14421682057815</v>
      </c>
      <c r="R29">
        <f t="shared" si="70"/>
        <v>158.00062873310279</v>
      </c>
      <c r="V29">
        <f t="shared" ref="V29:AC34" si="71">K29/$T$38*100</f>
        <v>99.611159056077781</v>
      </c>
      <c r="W29">
        <f t="shared" si="71"/>
        <v>101.4171389614655</v>
      </c>
      <c r="X29">
        <f t="shared" si="71"/>
        <v>105.38456108517269</v>
      </c>
      <c r="Y29">
        <f t="shared" si="71"/>
        <v>100.52615099018394</v>
      </c>
      <c r="Z29">
        <f t="shared" si="71"/>
        <v>95.598192966938171</v>
      </c>
      <c r="AA29">
        <f t="shared" si="71"/>
        <v>90.208525013983291</v>
      </c>
      <c r="AB29">
        <f t="shared" si="71"/>
        <v>95.977794597481775</v>
      </c>
      <c r="AC29">
        <f t="shared" si="71"/>
        <v>102.36344162651285</v>
      </c>
    </row>
    <row r="30" spans="1:37" x14ac:dyDescent="0.25">
      <c r="B30">
        <f>'24h'!G47</f>
        <v>46261</v>
      </c>
      <c r="C30">
        <f>'24h'!H47</f>
        <v>57876</v>
      </c>
      <c r="D30">
        <f>'24h'!I47</f>
        <v>54138</v>
      </c>
      <c r="E30">
        <f>'24h'!J47</f>
        <v>50709</v>
      </c>
      <c r="F30">
        <f>'24h'!K47</f>
        <v>59049</v>
      </c>
      <c r="G30">
        <f>'24h'!L47</f>
        <v>46894</v>
      </c>
      <c r="H30">
        <f>'24h'!M47</f>
        <v>44048</v>
      </c>
      <c r="I30">
        <f>'24h'!N47</f>
        <v>50730</v>
      </c>
      <c r="K30">
        <f t="shared" ref="K30:R30" si="72">B30/B6*100</f>
        <v>151.69033019641276</v>
      </c>
      <c r="L30">
        <f t="shared" si="72"/>
        <v>155.28426927101501</v>
      </c>
      <c r="M30">
        <f t="shared" si="72"/>
        <v>152.41124968328594</v>
      </c>
      <c r="N30">
        <f t="shared" si="72"/>
        <v>151.98717180194222</v>
      </c>
      <c r="O30">
        <f t="shared" si="72"/>
        <v>143.9903435831159</v>
      </c>
      <c r="P30">
        <f t="shared" si="72"/>
        <v>138.05346208195951</v>
      </c>
      <c r="Q30">
        <f t="shared" si="72"/>
        <v>140.98969336150054</v>
      </c>
      <c r="R30">
        <f t="shared" si="72"/>
        <v>145.700499741513</v>
      </c>
      <c r="V30">
        <f t="shared" si="71"/>
        <v>98.275205515772583</v>
      </c>
      <c r="W30">
        <f t="shared" si="71"/>
        <v>100.60360114066424</v>
      </c>
      <c r="X30">
        <f t="shared" si="71"/>
        <v>98.74226568131543</v>
      </c>
      <c r="Y30">
        <f t="shared" si="71"/>
        <v>98.467519486948376</v>
      </c>
      <c r="Z30">
        <f t="shared" si="71"/>
        <v>93.286635935163005</v>
      </c>
      <c r="AA30">
        <f t="shared" si="71"/>
        <v>89.440324513113438</v>
      </c>
      <c r="AB30">
        <f t="shared" si="71"/>
        <v>91.342612760921327</v>
      </c>
      <c r="AC30">
        <f t="shared" si="71"/>
        <v>94.394590197724909</v>
      </c>
    </row>
    <row r="31" spans="1:37" x14ac:dyDescent="0.25">
      <c r="B31">
        <f>'24h'!G48</f>
        <v>33354</v>
      </c>
      <c r="C31">
        <f>'24h'!H48</f>
        <v>43830</v>
      </c>
      <c r="D31">
        <f>'24h'!I48</f>
        <v>40465</v>
      </c>
      <c r="E31">
        <f>'24h'!J48</f>
        <v>42882</v>
      </c>
      <c r="F31">
        <f>'24h'!K48</f>
        <v>45439</v>
      </c>
      <c r="G31">
        <f>'24h'!L48</f>
        <v>40556</v>
      </c>
      <c r="H31">
        <f>'24h'!M48</f>
        <v>39319</v>
      </c>
      <c r="I31">
        <f>'24h'!N48</f>
        <v>48749</v>
      </c>
      <c r="K31">
        <f t="shared" ref="K31:R31" si="73">B31/B7*100</f>
        <v>158.63971462544589</v>
      </c>
      <c r="L31">
        <f t="shared" si="73"/>
        <v>151.50362945039751</v>
      </c>
      <c r="M31">
        <f t="shared" si="73"/>
        <v>155.92848059805019</v>
      </c>
      <c r="N31">
        <f t="shared" si="73"/>
        <v>157.52121367960916</v>
      </c>
      <c r="O31">
        <f t="shared" si="73"/>
        <v>142.11678603821974</v>
      </c>
      <c r="P31">
        <f t="shared" si="73"/>
        <v>142.75255191833861</v>
      </c>
      <c r="Q31">
        <f t="shared" si="73"/>
        <v>148.37918412015546</v>
      </c>
      <c r="R31">
        <f t="shared" si="73"/>
        <v>152.33586450423425</v>
      </c>
      <c r="V31">
        <f t="shared" si="71"/>
        <v>102.7774844816568</v>
      </c>
      <c r="W31">
        <f t="shared" si="71"/>
        <v>98.154248206490962</v>
      </c>
      <c r="X31">
        <f t="shared" si="71"/>
        <v>101.02096459737237</v>
      </c>
      <c r="Y31">
        <f t="shared" si="71"/>
        <v>102.05284428752337</v>
      </c>
      <c r="Z31">
        <f t="shared" si="71"/>
        <v>92.072819256592339</v>
      </c>
      <c r="AA31">
        <f t="shared" si="71"/>
        <v>92.484711184361885</v>
      </c>
      <c r="AB31">
        <f t="shared" si="71"/>
        <v>96.130022228772077</v>
      </c>
      <c r="AC31">
        <f t="shared" si="71"/>
        <v>98.693426088478148</v>
      </c>
    </row>
    <row r="32" spans="1:37" x14ac:dyDescent="0.25">
      <c r="B32">
        <f>'24h'!G49</f>
        <v>41870</v>
      </c>
      <c r="C32">
        <f>'24h'!H49</f>
        <v>47625</v>
      </c>
      <c r="D32">
        <f>'24h'!I49</f>
        <v>47442</v>
      </c>
      <c r="E32">
        <f>'24h'!J49</f>
        <v>45144</v>
      </c>
      <c r="F32">
        <f>'24h'!K49</f>
        <v>46395</v>
      </c>
      <c r="G32">
        <f>'24h'!L49</f>
        <v>38743</v>
      </c>
      <c r="H32">
        <f>'24h'!M49</f>
        <v>41097</v>
      </c>
      <c r="I32">
        <f>'24h'!N49</f>
        <v>50386</v>
      </c>
      <c r="K32">
        <f t="shared" ref="K32:R32" si="74">B32/B8*100</f>
        <v>158.25679404316438</v>
      </c>
      <c r="L32">
        <f t="shared" si="74"/>
        <v>158.16479027597887</v>
      </c>
      <c r="M32">
        <f t="shared" si="74"/>
        <v>155.31329797682184</v>
      </c>
      <c r="N32">
        <f t="shared" si="74"/>
        <v>156.34827180162083</v>
      </c>
      <c r="O32">
        <f t="shared" si="74"/>
        <v>143.90508684863522</v>
      </c>
      <c r="P32">
        <f t="shared" si="74"/>
        <v>139.72014858090807</v>
      </c>
      <c r="Q32">
        <f t="shared" si="74"/>
        <v>149.72675604779948</v>
      </c>
      <c r="R32">
        <f t="shared" si="74"/>
        <v>155.40682252791314</v>
      </c>
      <c r="V32">
        <f t="shared" si="71"/>
        <v>102.52940275574052</v>
      </c>
      <c r="W32">
        <f t="shared" si="71"/>
        <v>102.46979652298545</v>
      </c>
      <c r="X32">
        <f t="shared" si="71"/>
        <v>100.6224078900815</v>
      </c>
      <c r="Y32">
        <f t="shared" si="71"/>
        <v>101.29293359336044</v>
      </c>
      <c r="Z32">
        <f t="shared" si="71"/>
        <v>93.231400884307476</v>
      </c>
      <c r="AA32">
        <f t="shared" si="71"/>
        <v>90.520116204531405</v>
      </c>
      <c r="AB32">
        <f t="shared" si="71"/>
        <v>97.003070022688973</v>
      </c>
      <c r="AC32">
        <f t="shared" si="71"/>
        <v>100.68299938900806</v>
      </c>
    </row>
    <row r="33" spans="1:29" x14ac:dyDescent="0.25">
      <c r="B33">
        <f>'24h'!G50</f>
        <v>57447</v>
      </c>
      <c r="C33">
        <f>'24h'!H50</f>
        <v>53590</v>
      </c>
      <c r="D33">
        <f>'24h'!I50</f>
        <v>49508</v>
      </c>
      <c r="E33">
        <f>'24h'!J50</f>
        <v>54623</v>
      </c>
      <c r="F33">
        <f>'24h'!K50</f>
        <v>52178</v>
      </c>
      <c r="G33">
        <f>'24h'!L50</f>
        <v>49114</v>
      </c>
      <c r="H33">
        <f>'24h'!M50</f>
        <v>47870</v>
      </c>
      <c r="I33">
        <f>'24h'!N50</f>
        <v>49479</v>
      </c>
      <c r="K33">
        <f t="shared" ref="K33:R33" si="75">B33/B9*100</f>
        <v>161.12357659729625</v>
      </c>
      <c r="L33">
        <f t="shared" si="75"/>
        <v>152.92640470279372</v>
      </c>
      <c r="M33">
        <f t="shared" si="75"/>
        <v>157.01871233745638</v>
      </c>
      <c r="N33">
        <f t="shared" si="75"/>
        <v>154.63424300758689</v>
      </c>
      <c r="O33">
        <f t="shared" si="75"/>
        <v>146.11184228949062</v>
      </c>
      <c r="P33">
        <f t="shared" si="75"/>
        <v>138.81854154889768</v>
      </c>
      <c r="Q33">
        <f t="shared" si="75"/>
        <v>149.09985672459976</v>
      </c>
      <c r="R33">
        <f t="shared" si="75"/>
        <v>156.12457402499052</v>
      </c>
      <c r="V33">
        <f t="shared" si="71"/>
        <v>104.38669744493755</v>
      </c>
      <c r="W33">
        <f t="shared" si="71"/>
        <v>99.07601777579012</v>
      </c>
      <c r="X33">
        <f t="shared" si="71"/>
        <v>101.72729009690309</v>
      </c>
      <c r="Y33">
        <f t="shared" si="71"/>
        <v>100.18247037678279</v>
      </c>
      <c r="Z33">
        <f t="shared" si="71"/>
        <v>94.661085585977673</v>
      </c>
      <c r="AA33">
        <f t="shared" si="71"/>
        <v>89.935994485958062</v>
      </c>
      <c r="AB33">
        <f t="shared" si="71"/>
        <v>96.596922447260937</v>
      </c>
      <c r="AC33">
        <f t="shared" si="71"/>
        <v>101.14800711753765</v>
      </c>
    </row>
    <row r="34" spans="1:29" x14ac:dyDescent="0.25">
      <c r="B34" s="7">
        <f>'24h'!G51</f>
        <v>51103</v>
      </c>
      <c r="C34" s="7">
        <f>'24h'!H51</f>
        <v>47357</v>
      </c>
      <c r="D34" s="7">
        <f>'24h'!I51</f>
        <v>55417</v>
      </c>
      <c r="E34" s="7">
        <f>'24h'!J51</f>
        <v>51946</v>
      </c>
      <c r="F34" s="7">
        <f>'24h'!K51</f>
        <v>48053</v>
      </c>
      <c r="G34" s="7">
        <f>'24h'!L51</f>
        <v>48517</v>
      </c>
      <c r="H34" s="7">
        <f>'24h'!M51</f>
        <v>47203</v>
      </c>
      <c r="I34" s="7">
        <f>'24h'!N51</f>
        <v>54834</v>
      </c>
      <c r="K34" s="7">
        <f t="shared" ref="K34:R34" si="76">B34/B10*100</f>
        <v>159.44773790951638</v>
      </c>
      <c r="L34" s="7">
        <f t="shared" si="76"/>
        <v>155.85650814546653</v>
      </c>
      <c r="M34" s="7">
        <f t="shared" si="76"/>
        <v>156.69569643160096</v>
      </c>
      <c r="N34" s="7">
        <f>E34/E10*100</f>
        <v>163.04456999372255</v>
      </c>
      <c r="O34" s="7">
        <f t="shared" si="76"/>
        <v>150.19378633493781</v>
      </c>
      <c r="P34" s="7">
        <f t="shared" si="76"/>
        <v>151.47834774735395</v>
      </c>
      <c r="Q34" s="7">
        <f t="shared" si="76"/>
        <v>160.24374512000543</v>
      </c>
      <c r="R34" s="7">
        <f t="shared" si="76"/>
        <v>141.75219088488484</v>
      </c>
      <c r="V34" s="7">
        <f t="shared" si="71"/>
        <v>103.30097634960076</v>
      </c>
      <c r="W34" s="7">
        <f t="shared" si="71"/>
        <v>100.97433599843681</v>
      </c>
      <c r="X34" s="7">
        <f t="shared" si="71"/>
        <v>101.51801865229815</v>
      </c>
      <c r="Y34" s="7">
        <f t="shared" si="71"/>
        <v>105.63124626082971</v>
      </c>
      <c r="Z34" s="7">
        <f t="shared" si="71"/>
        <v>97.30564367646889</v>
      </c>
      <c r="AA34" s="7">
        <f t="shared" si="71"/>
        <v>98.13786901765819</v>
      </c>
      <c r="AB34" s="7">
        <f t="shared" si="71"/>
        <v>103.81668339632917</v>
      </c>
      <c r="AC34" s="7">
        <f t="shared" si="71"/>
        <v>91.836609976952388</v>
      </c>
    </row>
    <row r="35" spans="1:29" x14ac:dyDescent="0.25">
      <c r="A35" t="s">
        <v>60</v>
      </c>
      <c r="B35">
        <f>AVERAGE(B29:B34)</f>
        <v>60144.333333333336</v>
      </c>
      <c r="C35">
        <f>AVERAGE(C29:C34)</f>
        <v>56260</v>
      </c>
      <c r="D35">
        <f t="shared" ref="D35" si="77">AVERAGE(D29:D34)</f>
        <v>54298.666666666664</v>
      </c>
      <c r="E35">
        <f t="shared" ref="E35" si="78">AVERAGE(E29:E34)</f>
        <v>50507.833333333336</v>
      </c>
      <c r="F35">
        <f t="shared" ref="F35" si="79">AVERAGE(F29:F34)</f>
        <v>51239.5</v>
      </c>
      <c r="G35">
        <f t="shared" ref="G35" si="80">AVERAGE(G29:G34)</f>
        <v>46070.5</v>
      </c>
      <c r="H35">
        <f t="shared" ref="H35" si="81">AVERAGE(H29:H34)</f>
        <v>43567.833333333336</v>
      </c>
      <c r="I35">
        <f t="shared" ref="I35" si="82">AVERAGE(I29:I34)</f>
        <v>53252.666666666664</v>
      </c>
      <c r="K35">
        <f>AVERAGE(K29:K34)</f>
        <v>157.15176042149722</v>
      </c>
      <c r="L35">
        <f t="shared" ref="L35" si="83">AVERAGE(L29:L34)</f>
        <v>155.04593130939611</v>
      </c>
      <c r="M35">
        <f t="shared" ref="M35" si="84">AVERAGE(M29:M34)</f>
        <v>156.67187367503757</v>
      </c>
      <c r="N35">
        <f t="shared" ref="N35" si="85">AVERAGE(N29:N34)</f>
        <v>156.45003220636812</v>
      </c>
      <c r="O35">
        <f t="shared" ref="O35" si="86">AVERAGE(O29:O34)</f>
        <v>145.64602282443988</v>
      </c>
      <c r="P35">
        <f t="shared" ref="P35" si="87">AVERAGE(P29:P34)</f>
        <v>141.67704189486645</v>
      </c>
      <c r="Q35">
        <f t="shared" ref="Q35" si="88">AVERAGE(Q29:Q34)</f>
        <v>149.43057536577314</v>
      </c>
      <c r="R35">
        <f t="shared" ref="R35" si="89">AVERAGE(R29:R34)</f>
        <v>151.55343006943974</v>
      </c>
      <c r="V35">
        <f>AVERAGE(V29:V34)</f>
        <v>101.81348760063101</v>
      </c>
      <c r="W35">
        <f t="shared" ref="W35" si="90">AVERAGE(W29:W34)</f>
        <v>100.44918976763886</v>
      </c>
      <c r="X35">
        <f t="shared" ref="X35" si="91">AVERAGE(X29:X34)</f>
        <v>101.50258466719053</v>
      </c>
      <c r="Y35">
        <f t="shared" ref="Y35" si="92">AVERAGE(Y29:Y34)</f>
        <v>101.35886083260476</v>
      </c>
      <c r="Z35">
        <f>AVERAGE(Z29:Z34)</f>
        <v>94.359296384241247</v>
      </c>
      <c r="AA35">
        <f t="shared" ref="AA35" si="93">AVERAGE(AA29:AA34)</f>
        <v>91.787923403267712</v>
      </c>
      <c r="AB35">
        <f>AVERAGE(AB29:AB34)</f>
        <v>96.811184242242362</v>
      </c>
      <c r="AC35">
        <f t="shared" ref="AC35" si="94">AVERAGE(AC29:AC34)</f>
        <v>98.186512399369008</v>
      </c>
    </row>
    <row r="36" spans="1:29" x14ac:dyDescent="0.25">
      <c r="A36" t="s">
        <v>26</v>
      </c>
      <c r="B36">
        <f>MEDIAN(B29:B34)</f>
        <v>48682</v>
      </c>
      <c r="C36">
        <f>MEDIAN(C29:C34)</f>
        <v>50607.5</v>
      </c>
      <c r="D36">
        <f t="shared" ref="D36:I36" si="95">MEDIAN(D29:D34)</f>
        <v>51823</v>
      </c>
      <c r="E36">
        <f t="shared" si="95"/>
        <v>51327.5</v>
      </c>
      <c r="F36">
        <f t="shared" si="95"/>
        <v>50115.5</v>
      </c>
      <c r="G36">
        <f t="shared" si="95"/>
        <v>47705.5</v>
      </c>
      <c r="H36">
        <f t="shared" si="95"/>
        <v>42959</v>
      </c>
      <c r="I36">
        <f t="shared" si="95"/>
        <v>50558</v>
      </c>
      <c r="K36">
        <f>MEDIAN(K29:K34)</f>
        <v>158.44825433430515</v>
      </c>
      <c r="L36">
        <f t="shared" ref="L36:R36" si="96">MEDIAN(L29:L34)</f>
        <v>155.57038870824078</v>
      </c>
      <c r="M36">
        <f t="shared" si="96"/>
        <v>156.31208851482558</v>
      </c>
      <c r="N36">
        <f t="shared" si="96"/>
        <v>155.75649737767395</v>
      </c>
      <c r="O36">
        <f t="shared" si="96"/>
        <v>145.05109293630326</v>
      </c>
      <c r="P36">
        <f t="shared" si="96"/>
        <v>139.47967403632444</v>
      </c>
      <c r="Q36">
        <f t="shared" si="96"/>
        <v>148.73952042237761</v>
      </c>
      <c r="R36">
        <f t="shared" si="96"/>
        <v>153.87134351607369</v>
      </c>
      <c r="V36">
        <f>MEDIAN(V29:V34)</f>
        <v>102.65344361869866</v>
      </c>
      <c r="W36">
        <f t="shared" ref="W36:AC36" si="97">MEDIAN(W29:W34)</f>
        <v>100.78896856955052</v>
      </c>
      <c r="X36">
        <f t="shared" si="97"/>
        <v>101.26949162483527</v>
      </c>
      <c r="Y36">
        <f t="shared" si="97"/>
        <v>100.9095422917722</v>
      </c>
      <c r="Z36">
        <f t="shared" si="97"/>
        <v>93.973860760570346</v>
      </c>
      <c r="AA36">
        <f t="shared" si="97"/>
        <v>90.364320609257348</v>
      </c>
      <c r="AB36">
        <f t="shared" si="97"/>
        <v>96.363472338016507</v>
      </c>
      <c r="AC36">
        <f t="shared" si="97"/>
        <v>99.688212738743104</v>
      </c>
    </row>
    <row r="37" spans="1:29" x14ac:dyDescent="0.25">
      <c r="A37" t="s">
        <v>27</v>
      </c>
      <c r="B37">
        <f>STDEV(B29:B34)</f>
        <v>35581.023940671897</v>
      </c>
      <c r="C37">
        <f t="shared" ref="C37:I37" si="98">STDEV(C29:C34)</f>
        <v>16002.727105090557</v>
      </c>
      <c r="D37">
        <f t="shared" si="98"/>
        <v>13145.379867720309</v>
      </c>
      <c r="E37">
        <f t="shared" si="98"/>
        <v>5626.9897251253969</v>
      </c>
      <c r="F37">
        <f t="shared" si="98"/>
        <v>5567.4016830115643</v>
      </c>
      <c r="G37">
        <f t="shared" si="98"/>
        <v>5341.3422563996028</v>
      </c>
      <c r="H37">
        <f t="shared" si="98"/>
        <v>3434.9344923399435</v>
      </c>
      <c r="I37">
        <f t="shared" si="98"/>
        <v>6287.4652338336473</v>
      </c>
      <c r="K37">
        <f>STDEV(K29:K34)</f>
        <v>3.6294559509599984</v>
      </c>
      <c r="L37">
        <f t="shared" ref="L37:R37" si="99">STDEV(L29:L34)</f>
        <v>2.4377701282721476</v>
      </c>
      <c r="M37">
        <f t="shared" si="99"/>
        <v>3.3637890496902241</v>
      </c>
      <c r="N37">
        <f t="shared" si="99"/>
        <v>3.7285908017952907</v>
      </c>
      <c r="O37">
        <f t="shared" si="99"/>
        <v>2.9251857264567565</v>
      </c>
      <c r="P37">
        <f t="shared" si="99"/>
        <v>5.0654946478640666</v>
      </c>
      <c r="Q37">
        <f t="shared" si="99"/>
        <v>6.1827238142760317</v>
      </c>
      <c r="R37">
        <f t="shared" si="99"/>
        <v>6.4535826907431488</v>
      </c>
      <c r="V37">
        <f>STDEV(V29:V34)</f>
        <v>2.3514058478822686</v>
      </c>
      <c r="W37">
        <f t="shared" ref="W37:AC37" si="100">STDEV(W29:W34)</f>
        <v>1.5793515647698311</v>
      </c>
      <c r="X37">
        <f t="shared" si="100"/>
        <v>2.1792889483592783</v>
      </c>
      <c r="Y37">
        <f t="shared" si="100"/>
        <v>2.4156320765878099</v>
      </c>
      <c r="Z37">
        <f t="shared" si="100"/>
        <v>1.8951321950918978</v>
      </c>
      <c r="AA37">
        <f t="shared" si="100"/>
        <v>3.2817683692382098</v>
      </c>
      <c r="AB37">
        <f t="shared" si="100"/>
        <v>4.0055846190623416</v>
      </c>
      <c r="AC37">
        <f t="shared" si="100"/>
        <v>4.1810652295673734</v>
      </c>
    </row>
    <row r="38" spans="1:29" x14ac:dyDescent="0.25">
      <c r="S38" t="s">
        <v>15</v>
      </c>
      <c r="T38">
        <f>AVERAGE(K29:K34,R29:R34)</f>
        <v>154.35259524546848</v>
      </c>
    </row>
    <row r="39" spans="1:29" x14ac:dyDescent="0.25">
      <c r="B39" s="1" t="s">
        <v>53</v>
      </c>
      <c r="K39" s="1" t="s">
        <v>53</v>
      </c>
      <c r="V39" s="1" t="s">
        <v>53</v>
      </c>
    </row>
    <row r="40" spans="1:29" x14ac:dyDescent="0.25">
      <c r="B40" s="7" t="s">
        <v>15</v>
      </c>
      <c r="C40" s="7" t="s">
        <v>16</v>
      </c>
      <c r="D40" s="7" t="s">
        <v>17</v>
      </c>
      <c r="E40" s="7" t="s">
        <v>18</v>
      </c>
      <c r="F40" s="7" t="s">
        <v>19</v>
      </c>
      <c r="G40" s="7" t="s">
        <v>20</v>
      </c>
      <c r="H40" s="7" t="s">
        <v>21</v>
      </c>
      <c r="I40" s="7" t="s">
        <v>15</v>
      </c>
      <c r="K40" s="7" t="s">
        <v>15</v>
      </c>
      <c r="L40" s="7" t="s">
        <v>16</v>
      </c>
      <c r="M40" s="7" t="s">
        <v>17</v>
      </c>
      <c r="N40" s="7" t="s">
        <v>18</v>
      </c>
      <c r="O40" s="7" t="s">
        <v>19</v>
      </c>
      <c r="P40" s="7" t="s">
        <v>20</v>
      </c>
      <c r="Q40" s="7" t="s">
        <v>21</v>
      </c>
      <c r="R40" s="7" t="s">
        <v>15</v>
      </c>
      <c r="V40" s="7" t="s">
        <v>15</v>
      </c>
      <c r="W40" s="7" t="s">
        <v>16</v>
      </c>
      <c r="X40" s="7" t="s">
        <v>17</v>
      </c>
      <c r="Y40" s="7" t="s">
        <v>18</v>
      </c>
      <c r="Z40" s="7" t="s">
        <v>19</v>
      </c>
      <c r="AA40" s="7" t="s">
        <v>20</v>
      </c>
      <c r="AB40" s="7" t="s">
        <v>21</v>
      </c>
      <c r="AC40" s="7" t="s">
        <v>15</v>
      </c>
    </row>
    <row r="41" spans="1:29" x14ac:dyDescent="0.25">
      <c r="B41">
        <f>'36h'!G46</f>
        <v>164647.66666666666</v>
      </c>
      <c r="C41">
        <f>'36h'!H46</f>
        <v>110410.66666666667</v>
      </c>
      <c r="D41">
        <f>'36h'!I46</f>
        <v>109546.66666666667</v>
      </c>
      <c r="E41">
        <f>'36h'!J46</f>
        <v>72622.666666666672</v>
      </c>
      <c r="F41">
        <f>'36h'!K46</f>
        <v>69053.666666666672</v>
      </c>
      <c r="G41">
        <f>'36h'!L46</f>
        <v>60860.666666666664</v>
      </c>
      <c r="H41">
        <f>'36h'!M46</f>
        <v>49913.666666666664</v>
      </c>
      <c r="I41">
        <f>'36h'!N46</f>
        <v>90420.666666666672</v>
      </c>
      <c r="K41">
        <f>B41/B5*100</f>
        <v>193.49370877011546</v>
      </c>
      <c r="L41">
        <f t="shared" ref="L41:R41" si="101">C41/C5*100</f>
        <v>198.02117521865716</v>
      </c>
      <c r="M41">
        <f t="shared" si="101"/>
        <v>226.0698488694444</v>
      </c>
      <c r="N41">
        <f t="shared" si="101"/>
        <v>195.1487791333011</v>
      </c>
      <c r="O41">
        <f t="shared" si="101"/>
        <v>180.91083748144268</v>
      </c>
      <c r="P41">
        <f t="shared" si="101"/>
        <v>161.10934632217985</v>
      </c>
      <c r="Q41">
        <f t="shared" si="101"/>
        <v>176.60427649813064</v>
      </c>
      <c r="R41">
        <f t="shared" si="101"/>
        <v>218.65563965532527</v>
      </c>
      <c r="V41">
        <f t="shared" ref="V41:AC46" si="102">K41/$T$50*100</f>
        <v>102.48629079422417</v>
      </c>
      <c r="W41">
        <f t="shared" si="102"/>
        <v>104.88431833711245</v>
      </c>
      <c r="X41">
        <f t="shared" si="102"/>
        <v>119.74063869211744</v>
      </c>
      <c r="Y41">
        <f t="shared" si="102"/>
        <v>103.36291889549165</v>
      </c>
      <c r="Z41">
        <f t="shared" si="102"/>
        <v>95.821620329670125</v>
      </c>
      <c r="AA41">
        <f t="shared" si="102"/>
        <v>85.333520256512088</v>
      </c>
      <c r="AB41">
        <f t="shared" si="102"/>
        <v>93.540598047012097</v>
      </c>
      <c r="AC41">
        <f t="shared" si="102"/>
        <v>115.81361281433973</v>
      </c>
    </row>
    <row r="42" spans="1:29" x14ac:dyDescent="0.25">
      <c r="B42">
        <f>'36h'!G47</f>
        <v>55133.666666666664</v>
      </c>
      <c r="C42">
        <f>'36h'!H47</f>
        <v>73226.666666666672</v>
      </c>
      <c r="D42">
        <f>'36h'!I47</f>
        <v>68294.666666666672</v>
      </c>
      <c r="E42">
        <f>'36h'!J47</f>
        <v>62153.666666666664</v>
      </c>
      <c r="F42">
        <f>'36h'!K47</f>
        <v>73121.666666666672</v>
      </c>
      <c r="G42">
        <f>'36h'!L47</f>
        <v>53904.666666666664</v>
      </c>
      <c r="H42">
        <f>'36h'!M47</f>
        <v>52941.666666666664</v>
      </c>
      <c r="I42">
        <f>'36h'!N47</f>
        <v>64970.666666666664</v>
      </c>
      <c r="K42">
        <f t="shared" ref="K42:R42" si="103">B42/B6*100</f>
        <v>180.78390224175052</v>
      </c>
      <c r="L42">
        <f>C42/C6*100</f>
        <v>196.47089336660318</v>
      </c>
      <c r="M42">
        <f t="shared" si="103"/>
        <v>192.26560813790906</v>
      </c>
      <c r="N42">
        <f t="shared" si="103"/>
        <v>186.28961355552892</v>
      </c>
      <c r="O42">
        <f t="shared" si="103"/>
        <v>178.30638802864414</v>
      </c>
      <c r="P42">
        <f t="shared" si="103"/>
        <v>158.6924948971581</v>
      </c>
      <c r="Q42">
        <f t="shared" si="103"/>
        <v>169.45671425218188</v>
      </c>
      <c r="R42">
        <f t="shared" si="103"/>
        <v>186.6008003523082</v>
      </c>
      <c r="V42">
        <f t="shared" si="102"/>
        <v>95.75438753967498</v>
      </c>
      <c r="W42">
        <f t="shared" si="102"/>
        <v>104.06319274231922</v>
      </c>
      <c r="X42">
        <f t="shared" si="102"/>
        <v>101.83581239202243</v>
      </c>
      <c r="Y42">
        <f t="shared" si="102"/>
        <v>98.670554345921502</v>
      </c>
      <c r="Z42">
        <f t="shared" si="102"/>
        <v>94.442142073374512</v>
      </c>
      <c r="AA42">
        <f t="shared" si="102"/>
        <v>84.053405572031608</v>
      </c>
      <c r="AB42">
        <f t="shared" si="102"/>
        <v>89.754804971546179</v>
      </c>
      <c r="AC42">
        <f t="shared" si="102"/>
        <v>98.835378208923345</v>
      </c>
    </row>
    <row r="43" spans="1:29" x14ac:dyDescent="0.25">
      <c r="B43">
        <f>'36h'!G48</f>
        <v>40202.666666666664</v>
      </c>
      <c r="C43">
        <f>'36h'!H48</f>
        <v>52976.666666666664</v>
      </c>
      <c r="D43">
        <f>'36h'!I48</f>
        <v>48529.666666666664</v>
      </c>
      <c r="E43">
        <f>'36h'!J48</f>
        <v>52267.666666666664</v>
      </c>
      <c r="F43">
        <f>'36h'!K48</f>
        <v>53531.666666666664</v>
      </c>
      <c r="G43">
        <f>'36h'!L48</f>
        <v>45535.666666666664</v>
      </c>
      <c r="H43">
        <f>'36h'!M48</f>
        <v>46744.666666666664</v>
      </c>
      <c r="I43">
        <f>'36h'!N48</f>
        <v>60207.666666666664</v>
      </c>
      <c r="K43">
        <f t="shared" ref="K43:R43" si="104">B43/B7*100</f>
        <v>191.21363456202931</v>
      </c>
      <c r="L43">
        <f t="shared" si="104"/>
        <v>183.12017513538424</v>
      </c>
      <c r="M43">
        <f t="shared" si="104"/>
        <v>187.00499659614914</v>
      </c>
      <c r="N43">
        <f t="shared" si="104"/>
        <v>191.99818780687897</v>
      </c>
      <c r="O43">
        <f t="shared" si="104"/>
        <v>167.4277254767043</v>
      </c>
      <c r="P43">
        <f t="shared" si="104"/>
        <v>160.28041769330048</v>
      </c>
      <c r="Q43">
        <f t="shared" si="104"/>
        <v>176.40162521856172</v>
      </c>
      <c r="R43">
        <f t="shared" si="104"/>
        <v>188.1430788621189</v>
      </c>
      <c r="V43">
        <f t="shared" si="102"/>
        <v>101.27862182241304</v>
      </c>
      <c r="W43">
        <f t="shared" si="102"/>
        <v>96.991822827227793</v>
      </c>
      <c r="X43">
        <f t="shared" si="102"/>
        <v>99.049465654182001</v>
      </c>
      <c r="Y43">
        <f t="shared" si="102"/>
        <v>101.69416996868763</v>
      </c>
      <c r="Z43">
        <f t="shared" si="102"/>
        <v>88.680126445905501</v>
      </c>
      <c r="AA43">
        <f t="shared" si="102"/>
        <v>84.894468149614283</v>
      </c>
      <c r="AB43">
        <f t="shared" si="102"/>
        <v>93.433261337722001</v>
      </c>
      <c r="AC43">
        <f t="shared" si="102"/>
        <v>99.652264736381099</v>
      </c>
    </row>
    <row r="44" spans="1:29" x14ac:dyDescent="0.25">
      <c r="B44">
        <f>'36h'!G49</f>
        <v>49709.666666666664</v>
      </c>
      <c r="C44">
        <f>'36h'!H49</f>
        <v>57354.666666666664</v>
      </c>
      <c r="D44">
        <f>'36h'!I49</f>
        <v>58141.666666666664</v>
      </c>
      <c r="E44">
        <f>'36h'!J49</f>
        <v>53798.666666666664</v>
      </c>
      <c r="F44">
        <f>'36h'!K49</f>
        <v>54347.666666666664</v>
      </c>
      <c r="G44">
        <f>'36h'!L49</f>
        <v>44025.666666666664</v>
      </c>
      <c r="H44">
        <f>'36h'!M49</f>
        <v>47341.666666666664</v>
      </c>
      <c r="I44">
        <f>'36h'!N49</f>
        <v>60333.666666666664</v>
      </c>
      <c r="K44">
        <f t="shared" ref="K44:R44" si="105">B44/B8*100</f>
        <v>187.88852351614568</v>
      </c>
      <c r="L44">
        <f t="shared" si="105"/>
        <v>190.47745563636764</v>
      </c>
      <c r="M44">
        <f t="shared" si="105"/>
        <v>190.34134311093652</v>
      </c>
      <c r="N44">
        <f t="shared" si="105"/>
        <v>186.32218143196877</v>
      </c>
      <c r="O44">
        <f t="shared" si="105"/>
        <v>168.57216708023159</v>
      </c>
      <c r="P44">
        <f t="shared" si="105"/>
        <v>158.77120223111783</v>
      </c>
      <c r="Q44">
        <f t="shared" si="105"/>
        <v>172.47765471679782</v>
      </c>
      <c r="R44">
        <f t="shared" si="105"/>
        <v>186.08866407583326</v>
      </c>
      <c r="V44">
        <f t="shared" si="102"/>
        <v>99.517436408491477</v>
      </c>
      <c r="W44">
        <f t="shared" si="102"/>
        <v>100.88869572129326</v>
      </c>
      <c r="X44">
        <f t="shared" si="102"/>
        <v>100.81660207054493</v>
      </c>
      <c r="Y44">
        <f t="shared" si="102"/>
        <v>98.687804316871876</v>
      </c>
      <c r="Z44">
        <f t="shared" si="102"/>
        <v>89.286293828409171</v>
      </c>
      <c r="AA44">
        <f t="shared" si="102"/>
        <v>84.095093866535365</v>
      </c>
      <c r="AB44">
        <f t="shared" si="102"/>
        <v>91.354882746149684</v>
      </c>
      <c r="AC44">
        <f t="shared" si="102"/>
        <v>98.564119015584723</v>
      </c>
    </row>
    <row r="45" spans="1:29" x14ac:dyDescent="0.25">
      <c r="B45">
        <f>'36h'!G50</f>
        <v>68259.666666666672</v>
      </c>
      <c r="C45">
        <f>'36h'!H50</f>
        <v>63720.666666666664</v>
      </c>
      <c r="D45">
        <f>'36h'!I50</f>
        <v>60481.666666666664</v>
      </c>
      <c r="E45">
        <f>'36h'!J50</f>
        <v>65561.666666666672</v>
      </c>
      <c r="F45">
        <f>'36h'!K50</f>
        <v>61331.666666666664</v>
      </c>
      <c r="G45">
        <f>'36h'!L50</f>
        <v>57902.666666666664</v>
      </c>
      <c r="H45">
        <f>'36h'!M50</f>
        <v>59602.666666666664</v>
      </c>
      <c r="I45">
        <f>'36h'!N50</f>
        <v>60073.666666666664</v>
      </c>
      <c r="K45">
        <f t="shared" ref="K45:R45" si="106">B45/B9*100</f>
        <v>191.45023466277743</v>
      </c>
      <c r="L45">
        <f t="shared" si="106"/>
        <v>181.83564953533278</v>
      </c>
      <c r="M45">
        <f t="shared" si="106"/>
        <v>191.82260281213658</v>
      </c>
      <c r="N45">
        <f t="shared" si="106"/>
        <v>185.60091344883557</v>
      </c>
      <c r="O45">
        <f t="shared" si="106"/>
        <v>171.74446715764515</v>
      </c>
      <c r="P45">
        <f t="shared" si="106"/>
        <v>163.65931788204259</v>
      </c>
      <c r="Q45">
        <f t="shared" si="106"/>
        <v>185.64338960526587</v>
      </c>
      <c r="R45">
        <f t="shared" si="106"/>
        <v>189.5546720518322</v>
      </c>
      <c r="V45">
        <f t="shared" si="102"/>
        <v>101.40393993679177</v>
      </c>
      <c r="W45">
        <f t="shared" si="102"/>
        <v>96.311458256119664</v>
      </c>
      <c r="X45">
        <f t="shared" si="102"/>
        <v>101.601169245591</v>
      </c>
      <c r="Y45">
        <f t="shared" si="102"/>
        <v>98.305775977398696</v>
      </c>
      <c r="Z45">
        <f t="shared" si="102"/>
        <v>90.966541058600043</v>
      </c>
      <c r="AA45">
        <f t="shared" si="102"/>
        <v>86.684143635753742</v>
      </c>
      <c r="AB45">
        <f t="shared" si="102"/>
        <v>98.328273989077772</v>
      </c>
      <c r="AC45">
        <f t="shared" si="102"/>
        <v>100.3999321982518</v>
      </c>
    </row>
    <row r="46" spans="1:29" x14ac:dyDescent="0.25">
      <c r="B46" s="7">
        <f>'36h'!G51</f>
        <v>60951.666666666664</v>
      </c>
      <c r="C46" s="7">
        <f>'36h'!H51</f>
        <v>57396.666666666664</v>
      </c>
      <c r="D46" s="7">
        <f>'36h'!I51</f>
        <v>65511.666666666664</v>
      </c>
      <c r="E46" s="7">
        <f>'36h'!J51</f>
        <v>61879.666666666664</v>
      </c>
      <c r="F46" s="7">
        <f>'36h'!K51</f>
        <v>54951.666666666664</v>
      </c>
      <c r="G46" s="7">
        <f>'36h'!L51</f>
        <v>54164.666666666664</v>
      </c>
      <c r="H46" s="7">
        <f>'36h'!M51</f>
        <v>54311.666666666664</v>
      </c>
      <c r="I46" s="7">
        <f>'36h'!N51</f>
        <v>62490.666666666664</v>
      </c>
      <c r="K46" s="7">
        <f t="shared" ref="K46:R46" si="107">B46/B10*100</f>
        <v>190.17680707228288</v>
      </c>
      <c r="L46" s="7">
        <f t="shared" si="107"/>
        <v>188.89803082661402</v>
      </c>
      <c r="M46" s="7">
        <f t="shared" si="107"/>
        <v>185.23911855077381</v>
      </c>
      <c r="N46" s="7">
        <f>E46/E10*100</f>
        <v>194.22368696379993</v>
      </c>
      <c r="O46" s="7">
        <f t="shared" si="107"/>
        <v>171.75616261382342</v>
      </c>
      <c r="P46" s="7">
        <f t="shared" si="107"/>
        <v>169.11132619397006</v>
      </c>
      <c r="Q46" s="7">
        <f t="shared" si="107"/>
        <v>184.37609623066388</v>
      </c>
      <c r="R46" s="7">
        <f t="shared" si="107"/>
        <v>161.5455540332101</v>
      </c>
      <c r="V46" s="7">
        <f t="shared" si="102"/>
        <v>100.72945356111396</v>
      </c>
      <c r="W46" s="7">
        <f t="shared" si="102"/>
        <v>100.05213420531997</v>
      </c>
      <c r="X46" s="7">
        <f t="shared" si="102"/>
        <v>98.114146919449965</v>
      </c>
      <c r="Y46" s="7">
        <f t="shared" si="102"/>
        <v>102.87293260240966</v>
      </c>
      <c r="Z46" s="7">
        <f t="shared" si="102"/>
        <v>90.972735698883056</v>
      </c>
      <c r="AA46" s="7">
        <f t="shared" si="102"/>
        <v>89.57186599541231</v>
      </c>
      <c r="AB46" s="7">
        <f t="shared" si="102"/>
        <v>97.657036675282924</v>
      </c>
      <c r="AC46" s="7">
        <f t="shared" si="102"/>
        <v>85.564562963809834</v>
      </c>
    </row>
    <row r="47" spans="1:29" x14ac:dyDescent="0.25">
      <c r="A47" t="s">
        <v>60</v>
      </c>
      <c r="B47">
        <f>AVERAGE(B41:B46)</f>
        <v>73150.833333333328</v>
      </c>
      <c r="C47">
        <f>AVERAGE(C41:C46)</f>
        <v>69181.000000000015</v>
      </c>
      <c r="D47">
        <f t="shared" ref="D47" si="108">AVERAGE(D41:D46)</f>
        <v>68417.666666666672</v>
      </c>
      <c r="E47">
        <f t="shared" ref="E47" si="109">AVERAGE(E41:E46)</f>
        <v>61380.666666666664</v>
      </c>
      <c r="F47">
        <f t="shared" ref="F47" si="110">AVERAGE(F41:F46)</f>
        <v>61056.333333333336</v>
      </c>
      <c r="G47">
        <f t="shared" ref="G47" si="111">AVERAGE(G41:G46)</f>
        <v>52732.333333333336</v>
      </c>
      <c r="H47">
        <f t="shared" ref="H47" si="112">AVERAGE(H41:H46)</f>
        <v>51809.333333333336</v>
      </c>
      <c r="I47">
        <f t="shared" ref="I47" si="113">AVERAGE(I41:I46)</f>
        <v>66416.166666666672</v>
      </c>
      <c r="K47">
        <f>AVERAGE(K41:K46)</f>
        <v>189.16780180418357</v>
      </c>
      <c r="L47">
        <f t="shared" ref="L47" si="114">AVERAGE(L41:L46)</f>
        <v>189.80389661982647</v>
      </c>
      <c r="M47">
        <f t="shared" ref="M47" si="115">AVERAGE(M41:M46)</f>
        <v>195.45725301289158</v>
      </c>
      <c r="N47">
        <f t="shared" ref="N47" si="116">AVERAGE(N41:N46)</f>
        <v>189.93056039005225</v>
      </c>
      <c r="O47">
        <f t="shared" ref="O47" si="117">AVERAGE(O41:O46)</f>
        <v>173.11962463974851</v>
      </c>
      <c r="P47">
        <f t="shared" ref="P47" si="118">AVERAGE(P41:P46)</f>
        <v>161.93735086996148</v>
      </c>
      <c r="Q47">
        <f t="shared" ref="Q47" si="119">AVERAGE(Q41:Q46)</f>
        <v>177.49329275360029</v>
      </c>
      <c r="R47">
        <f t="shared" ref="R47" si="120">AVERAGE(R41:R46)</f>
        <v>188.43140150510467</v>
      </c>
      <c r="V47">
        <f>AVERAGE(V41:V46)</f>
        <v>100.19502167711822</v>
      </c>
      <c r="W47">
        <f t="shared" ref="W47" si="121">AVERAGE(W41:W46)</f>
        <v>100.5319370148987</v>
      </c>
      <c r="X47">
        <f t="shared" ref="X47" si="122">AVERAGE(X41:X46)</f>
        <v>103.52630582898462</v>
      </c>
      <c r="Y47">
        <f t="shared" ref="Y47" si="123">AVERAGE(Y41:Y46)</f>
        <v>100.59902601779685</v>
      </c>
      <c r="Z47">
        <f>AVERAGE(Z41:Z46)</f>
        <v>91.694909905807052</v>
      </c>
      <c r="AA47">
        <f t="shared" ref="AA47" si="124">AVERAGE(AA41:AA46)</f>
        <v>85.772082912643228</v>
      </c>
      <c r="AB47">
        <f t="shared" ref="AB47" si="125">AVERAGE(AB41:AB46)</f>
        <v>94.011476294465112</v>
      </c>
      <c r="AC47">
        <f t="shared" ref="AC47" si="126">AVERAGE(AC41:AC46)</f>
        <v>99.804978322881752</v>
      </c>
    </row>
    <row r="48" spans="1:29" x14ac:dyDescent="0.25">
      <c r="A48" t="s">
        <v>26</v>
      </c>
      <c r="B48">
        <f>MEDIAN(B41:B46)</f>
        <v>58042.666666666664</v>
      </c>
      <c r="C48">
        <f>MEDIAN(C41:C46)</f>
        <v>60558.666666666664</v>
      </c>
      <c r="D48">
        <f t="shared" ref="D48:I48" si="127">MEDIAN(D41:D46)</f>
        <v>62996.666666666664</v>
      </c>
      <c r="E48">
        <f t="shared" si="127"/>
        <v>62016.666666666664</v>
      </c>
      <c r="F48">
        <f t="shared" si="127"/>
        <v>58141.666666666664</v>
      </c>
      <c r="G48">
        <f t="shared" si="127"/>
        <v>54034.666666666664</v>
      </c>
      <c r="H48">
        <f t="shared" si="127"/>
        <v>51427.666666666664</v>
      </c>
      <c r="I48">
        <f t="shared" si="127"/>
        <v>61412.166666666664</v>
      </c>
      <c r="K48">
        <f>MEDIAN(K41:K46)</f>
        <v>190.6952208171561</v>
      </c>
      <c r="L48">
        <f t="shared" ref="L48:R48" si="128">MEDIAN(L41:L46)</f>
        <v>189.68774323149083</v>
      </c>
      <c r="M48">
        <f t="shared" si="128"/>
        <v>191.08197296153656</v>
      </c>
      <c r="N48">
        <f t="shared" si="128"/>
        <v>189.16018461942389</v>
      </c>
      <c r="O48">
        <f t="shared" si="128"/>
        <v>171.75031488573427</v>
      </c>
      <c r="P48">
        <f t="shared" si="128"/>
        <v>160.69488200774015</v>
      </c>
      <c r="Q48">
        <f t="shared" si="128"/>
        <v>176.5029508583462</v>
      </c>
      <c r="R48">
        <f t="shared" si="128"/>
        <v>187.37193960721356</v>
      </c>
      <c r="V48">
        <f>MEDIAN(V41:V46)</f>
        <v>101.0040376917635</v>
      </c>
      <c r="W48">
        <f t="shared" ref="W48:AC48" si="129">MEDIAN(W41:W46)</f>
        <v>100.47041496330661</v>
      </c>
      <c r="X48">
        <f t="shared" si="129"/>
        <v>101.20888565806797</v>
      </c>
      <c r="Y48">
        <f t="shared" si="129"/>
        <v>100.19098714277976</v>
      </c>
      <c r="Z48">
        <f t="shared" si="129"/>
        <v>90.96963837874155</v>
      </c>
      <c r="AA48">
        <f t="shared" si="129"/>
        <v>85.113994203063186</v>
      </c>
      <c r="AB48">
        <f t="shared" si="129"/>
        <v>93.486929692367056</v>
      </c>
      <c r="AC48">
        <f t="shared" si="129"/>
        <v>99.243821472652229</v>
      </c>
    </row>
    <row r="49" spans="1:29" x14ac:dyDescent="0.25">
      <c r="A49" t="s">
        <v>27</v>
      </c>
      <c r="B49">
        <f>STDEV(B41:B46)</f>
        <v>45834.707296618188</v>
      </c>
      <c r="C49">
        <f t="shared" ref="C49:I49" si="130">STDEV(C41:C46)</f>
        <v>21388.694038362028</v>
      </c>
      <c r="D49">
        <f t="shared" si="130"/>
        <v>21279.86570446342</v>
      </c>
      <c r="E49">
        <f t="shared" si="130"/>
        <v>7553.0569705252456</v>
      </c>
      <c r="F49">
        <f t="shared" si="130"/>
        <v>8348.6428757413269</v>
      </c>
      <c r="G49">
        <f t="shared" si="130"/>
        <v>6690.6823169738391</v>
      </c>
      <c r="H49">
        <f t="shared" si="130"/>
        <v>4847.3568330242269</v>
      </c>
      <c r="I49">
        <f t="shared" si="130"/>
        <v>11912.049575954528</v>
      </c>
      <c r="K49">
        <f>STDEV(K41:K46)</f>
        <v>4.4956160633938493</v>
      </c>
      <c r="L49">
        <f t="shared" ref="L49:R49" si="131">STDEV(L41:L46)</f>
        <v>6.6545004659635465</v>
      </c>
      <c r="M49">
        <f t="shared" si="131"/>
        <v>15.248290059621045</v>
      </c>
      <c r="N49">
        <f t="shared" si="131"/>
        <v>4.3579481630230017</v>
      </c>
      <c r="O49">
        <f t="shared" si="131"/>
        <v>5.3746197099248576</v>
      </c>
      <c r="P49">
        <f t="shared" si="131"/>
        <v>3.960194412165539</v>
      </c>
      <c r="Q49">
        <f t="shared" si="131"/>
        <v>6.4112770838676836</v>
      </c>
      <c r="R49">
        <f t="shared" si="131"/>
        <v>18.146833067805321</v>
      </c>
      <c r="V49">
        <f>STDEV(V41:V46)</f>
        <v>2.3811575999070733</v>
      </c>
      <c r="W49">
        <f t="shared" ref="W49:AC49" si="132">STDEV(W41:W46)</f>
        <v>3.5246369206520298</v>
      </c>
      <c r="X49">
        <f t="shared" si="132"/>
        <v>8.0764418600381944</v>
      </c>
      <c r="Y49">
        <f t="shared" si="132"/>
        <v>2.3082401259482768</v>
      </c>
      <c r="Z49">
        <f t="shared" si="132"/>
        <v>2.8467325475380032</v>
      </c>
      <c r="AA49">
        <f t="shared" si="132"/>
        <v>2.0975650252745788</v>
      </c>
      <c r="AB49">
        <f t="shared" si="132"/>
        <v>3.3958107049374564</v>
      </c>
      <c r="AC49">
        <f t="shared" si="132"/>
        <v>9.6116903366140871</v>
      </c>
    </row>
    <row r="50" spans="1:29" x14ac:dyDescent="0.25">
      <c r="S50" t="s">
        <v>15</v>
      </c>
      <c r="T50">
        <f>AVERAGE(K41:K46,R41:R46)</f>
        <v>188.79960165464411</v>
      </c>
    </row>
    <row r="51" spans="1:29" x14ac:dyDescent="0.25">
      <c r="B51" s="1" t="s">
        <v>54</v>
      </c>
      <c r="K51" s="1" t="s">
        <v>54</v>
      </c>
      <c r="V51" s="1" t="s">
        <v>54</v>
      </c>
    </row>
    <row r="52" spans="1:29" x14ac:dyDescent="0.25">
      <c r="B52" s="7" t="s">
        <v>15</v>
      </c>
      <c r="C52" s="7" t="s">
        <v>16</v>
      </c>
      <c r="D52" s="7" t="s">
        <v>17</v>
      </c>
      <c r="E52" s="7" t="s">
        <v>18</v>
      </c>
      <c r="F52" s="7" t="s">
        <v>19</v>
      </c>
      <c r="G52" s="7" t="s">
        <v>20</v>
      </c>
      <c r="H52" s="7" t="s">
        <v>21</v>
      </c>
      <c r="I52" s="7" t="s">
        <v>15</v>
      </c>
      <c r="K52" s="7" t="s">
        <v>15</v>
      </c>
      <c r="L52" s="7" t="s">
        <v>16</v>
      </c>
      <c r="M52" s="7" t="s">
        <v>17</v>
      </c>
      <c r="N52" s="7" t="s">
        <v>18</v>
      </c>
      <c r="O52" s="7" t="s">
        <v>19</v>
      </c>
      <c r="P52" s="7" t="s">
        <v>20</v>
      </c>
      <c r="Q52" s="7" t="s">
        <v>21</v>
      </c>
      <c r="R52" s="7" t="s">
        <v>15</v>
      </c>
      <c r="V52" s="7" t="s">
        <v>15</v>
      </c>
      <c r="W52" s="7" t="s">
        <v>16</v>
      </c>
      <c r="X52" s="7" t="s">
        <v>17</v>
      </c>
      <c r="Y52" s="7" t="s">
        <v>18</v>
      </c>
      <c r="Z52" s="7" t="s">
        <v>19</v>
      </c>
      <c r="AA52" s="7" t="s">
        <v>20</v>
      </c>
      <c r="AB52" s="7" t="s">
        <v>21</v>
      </c>
      <c r="AC52" s="7" t="s">
        <v>15</v>
      </c>
    </row>
    <row r="53" spans="1:29" x14ac:dyDescent="0.25">
      <c r="B53">
        <f>'48h'!G46</f>
        <v>150465.33333333334</v>
      </c>
      <c r="C53">
        <f>'48h'!H46</f>
        <v>104738.33333333333</v>
      </c>
      <c r="D53">
        <f>'48h'!I46</f>
        <v>95428.333333333328</v>
      </c>
      <c r="E53">
        <f>'48h'!J46</f>
        <v>67547.333333333328</v>
      </c>
      <c r="F53">
        <f>'48h'!K46</f>
        <v>61504.333333333336</v>
      </c>
      <c r="G53">
        <f>'48h'!L46</f>
        <v>54696.333333333336</v>
      </c>
      <c r="H53">
        <f>'48h'!M46</f>
        <v>44458.333333333336</v>
      </c>
      <c r="I53">
        <f>'48h'!N46</f>
        <v>84347.333333333328</v>
      </c>
      <c r="K53">
        <f>B53/B5*100</f>
        <v>176.8266503705793</v>
      </c>
      <c r="L53">
        <f t="shared" ref="L53:R53" si="133">C53/C5*100</f>
        <v>187.84786364641809</v>
      </c>
      <c r="M53">
        <f t="shared" si="133"/>
        <v>196.9340514958279</v>
      </c>
      <c r="N53">
        <f t="shared" si="133"/>
        <v>181.51054262732663</v>
      </c>
      <c r="O53">
        <f t="shared" si="133"/>
        <v>161.13265217011616</v>
      </c>
      <c r="P53">
        <f t="shared" si="133"/>
        <v>144.79122546943387</v>
      </c>
      <c r="Q53">
        <f t="shared" si="133"/>
        <v>157.30224439490971</v>
      </c>
      <c r="R53">
        <f t="shared" si="133"/>
        <v>203.96907922843161</v>
      </c>
      <c r="V53">
        <f>K53/$T$62*100</f>
        <v>100.42387711441714</v>
      </c>
      <c r="W53">
        <f t="shared" ref="W53:W58" si="134">L53/$T$62*100</f>
        <v>106.68307483911015</v>
      </c>
      <c r="X53">
        <f t="shared" ref="X53:X58" si="135">M53/$T$62*100</f>
        <v>111.84332760709144</v>
      </c>
      <c r="Y53">
        <f t="shared" ref="Y53:Y58" si="136">N53/$T$62*100</f>
        <v>103.08396607398851</v>
      </c>
      <c r="Z53">
        <f t="shared" ref="Z53:Z58" si="137">O53/$T$62*100</f>
        <v>91.510898536729741</v>
      </c>
      <c r="AA53">
        <f t="shared" ref="AA53:AA58" si="138">P53/$T$62*100</f>
        <v>82.230230586370723</v>
      </c>
      <c r="AB53">
        <f t="shared" ref="AB53:AB58" si="139">Q53/$T$62*100</f>
        <v>89.335522828886539</v>
      </c>
      <c r="AC53">
        <f t="shared" ref="AC53:AC58" si="140">R53/$T$62*100</f>
        <v>115.83867988591885</v>
      </c>
    </row>
    <row r="54" spans="1:29" x14ac:dyDescent="0.25">
      <c r="B54">
        <f>'48h'!G47</f>
        <v>51400.333333333336</v>
      </c>
      <c r="C54">
        <f>'48h'!H47</f>
        <v>68432.333333333328</v>
      </c>
      <c r="D54">
        <f>'48h'!I47</f>
        <v>64209.333333333336</v>
      </c>
      <c r="E54">
        <f>'48h'!J47</f>
        <v>57190.333333333336</v>
      </c>
      <c r="F54">
        <f>'48h'!K47</f>
        <v>63689.333333333336</v>
      </c>
      <c r="G54">
        <f>'48h'!L47</f>
        <v>48273.333333333336</v>
      </c>
      <c r="H54">
        <f>'48h'!M47</f>
        <v>45962.333333333336</v>
      </c>
      <c r="I54">
        <f>'48h'!N47</f>
        <v>59979.333333333336</v>
      </c>
      <c r="K54">
        <f t="shared" ref="K54:R54" si="141">B54/B6*100</f>
        <v>168.54226098741952</v>
      </c>
      <c r="L54">
        <f t="shared" si="141"/>
        <v>183.60745172743776</v>
      </c>
      <c r="M54">
        <f t="shared" si="141"/>
        <v>180.76443043082497</v>
      </c>
      <c r="N54">
        <f t="shared" si="141"/>
        <v>171.41329976421693</v>
      </c>
      <c r="O54">
        <f t="shared" si="141"/>
        <v>155.30574589317791</v>
      </c>
      <c r="P54">
        <f t="shared" si="141"/>
        <v>142.11414664782541</v>
      </c>
      <c r="Q54">
        <f t="shared" si="141"/>
        <v>147.11712865160149</v>
      </c>
      <c r="R54">
        <f t="shared" si="141"/>
        <v>172.26530338713692</v>
      </c>
      <c r="V54">
        <f t="shared" ref="V54:V58" si="142">K54/$T$62*100</f>
        <v>95.718983934351328</v>
      </c>
      <c r="W54">
        <f t="shared" si="134"/>
        <v>104.27484845143753</v>
      </c>
      <c r="X54">
        <f t="shared" si="135"/>
        <v>102.66023198538805</v>
      </c>
      <c r="Y54">
        <f t="shared" si="136"/>
        <v>97.34951216472605</v>
      </c>
      <c r="Z54">
        <f t="shared" si="137"/>
        <v>88.201665914349917</v>
      </c>
      <c r="AA54">
        <f t="shared" si="138"/>
        <v>80.709856626657086</v>
      </c>
      <c r="AB54">
        <f t="shared" si="139"/>
        <v>83.551163912068645</v>
      </c>
      <c r="AC54">
        <f t="shared" si="140"/>
        <v>97.833384403157538</v>
      </c>
    </row>
    <row r="55" spans="1:29" x14ac:dyDescent="0.25">
      <c r="B55">
        <f>'48h'!G48</f>
        <v>38535.333333333336</v>
      </c>
      <c r="C55">
        <f>'48h'!H48</f>
        <v>49517.333333333336</v>
      </c>
      <c r="D55">
        <f>'48h'!I48</f>
        <v>46559.333333333336</v>
      </c>
      <c r="E55">
        <f>'48h'!J48</f>
        <v>48793.333333333336</v>
      </c>
      <c r="F55">
        <f>'48h'!K48</f>
        <v>46404.333333333336</v>
      </c>
      <c r="G55">
        <f>'48h'!L48</f>
        <v>40165.333333333336</v>
      </c>
      <c r="H55">
        <f>'48h'!M48</f>
        <v>41282.333333333336</v>
      </c>
      <c r="I55">
        <f>'48h'!N48</f>
        <v>54899.333333333336</v>
      </c>
      <c r="K55">
        <f t="shared" ref="K55:R55" si="143">B55/B7*100</f>
        <v>183.28339278636545</v>
      </c>
      <c r="L55">
        <f t="shared" si="143"/>
        <v>171.162576333679</v>
      </c>
      <c r="M55">
        <f t="shared" si="143"/>
        <v>179.41248249906877</v>
      </c>
      <c r="N55">
        <f t="shared" si="143"/>
        <v>179.23569530666472</v>
      </c>
      <c r="O55">
        <f t="shared" si="143"/>
        <v>145.13600016680741</v>
      </c>
      <c r="P55">
        <f t="shared" si="143"/>
        <v>141.37744925495718</v>
      </c>
      <c r="Q55">
        <f t="shared" si="143"/>
        <v>155.7882687397009</v>
      </c>
      <c r="R55">
        <f t="shared" si="143"/>
        <v>171.55505557118008</v>
      </c>
      <c r="V55">
        <f t="shared" si="142"/>
        <v>104.09080800726313</v>
      </c>
      <c r="W55">
        <f t="shared" si="134"/>
        <v>97.20712062518561</v>
      </c>
      <c r="X55">
        <f t="shared" si="135"/>
        <v>101.89243000147189</v>
      </c>
      <c r="Y55">
        <f t="shared" si="136"/>
        <v>101.79202853343425</v>
      </c>
      <c r="Z55">
        <f t="shared" si="137"/>
        <v>82.426035979780821</v>
      </c>
      <c r="AA55">
        <f t="shared" si="138"/>
        <v>80.291469419203537</v>
      </c>
      <c r="AB55">
        <f t="shared" si="139"/>
        <v>88.47570161509168</v>
      </c>
      <c r="AC55">
        <f t="shared" si="140"/>
        <v>97.430018512094435</v>
      </c>
    </row>
    <row r="56" spans="1:29" x14ac:dyDescent="0.25">
      <c r="B56">
        <f>'48h'!G49</f>
        <v>46559.333333333336</v>
      </c>
      <c r="C56">
        <f>'48h'!H49</f>
        <v>54407.333333333336</v>
      </c>
      <c r="D56">
        <f>'48h'!I49</f>
        <v>54653.333333333336</v>
      </c>
      <c r="E56">
        <f>'48h'!J49</f>
        <v>51140.333333333336</v>
      </c>
      <c r="F56">
        <f>'48h'!K49</f>
        <v>48351.333333333336</v>
      </c>
      <c r="G56">
        <f>'48h'!L49</f>
        <v>38893.333333333336</v>
      </c>
      <c r="H56">
        <f>'48h'!M49</f>
        <v>41669.333333333336</v>
      </c>
      <c r="I56">
        <f>'48h'!N49</f>
        <v>55686.333333333336</v>
      </c>
      <c r="K56">
        <f t="shared" ref="K56:R56" si="144">B56/B8*100</f>
        <v>175.98115180607527</v>
      </c>
      <c r="L56">
        <f t="shared" si="144"/>
        <v>180.68922763552632</v>
      </c>
      <c r="M56">
        <f t="shared" si="144"/>
        <v>178.92140814945765</v>
      </c>
      <c r="N56">
        <f t="shared" si="144"/>
        <v>177.11551337997275</v>
      </c>
      <c r="O56">
        <f t="shared" si="144"/>
        <v>149.97311827956989</v>
      </c>
      <c r="P56">
        <f t="shared" si="144"/>
        <v>140.26230059985338</v>
      </c>
      <c r="Q56">
        <f t="shared" si="144"/>
        <v>151.8119110074808</v>
      </c>
      <c r="R56">
        <f t="shared" si="144"/>
        <v>171.75477556391752</v>
      </c>
      <c r="V56">
        <f t="shared" si="142"/>
        <v>99.943699246634068</v>
      </c>
      <c r="W56">
        <f t="shared" si="134"/>
        <v>102.61752260726034</v>
      </c>
      <c r="X56">
        <f t="shared" si="135"/>
        <v>101.61353770760083</v>
      </c>
      <c r="Y56">
        <f t="shared" si="136"/>
        <v>100.58792898837072</v>
      </c>
      <c r="Z56">
        <f t="shared" si="137"/>
        <v>85.173145388492458</v>
      </c>
      <c r="AA56">
        <f t="shared" si="138"/>
        <v>79.658151131096204</v>
      </c>
      <c r="AB56">
        <f t="shared" si="139"/>
        <v>86.217437606659885</v>
      </c>
      <c r="AC56">
        <f t="shared" si="140"/>
        <v>97.543444039105907</v>
      </c>
    </row>
    <row r="57" spans="1:29" x14ac:dyDescent="0.25">
      <c r="B57">
        <f>'48h'!G50</f>
        <v>62825.333333333336</v>
      </c>
      <c r="C57">
        <f>'48h'!H50</f>
        <v>60661.333333333336</v>
      </c>
      <c r="D57">
        <f>'48h'!I50</f>
        <v>58068.333333333336</v>
      </c>
      <c r="E57">
        <f>'48h'!J50</f>
        <v>61335.333333333336</v>
      </c>
      <c r="F57">
        <f>'48h'!K50</f>
        <v>54070.333333333336</v>
      </c>
      <c r="G57">
        <f>'48h'!L50</f>
        <v>51344.333333333336</v>
      </c>
      <c r="H57">
        <f>'48h'!M50</f>
        <v>51147.333333333336</v>
      </c>
      <c r="I57">
        <f>'48h'!N50</f>
        <v>55841.333333333336</v>
      </c>
      <c r="K57">
        <f t="shared" ref="K57:R57" si="145">B57/B9*100</f>
        <v>176.20837306707057</v>
      </c>
      <c r="L57">
        <f t="shared" si="145"/>
        <v>173.10542286143692</v>
      </c>
      <c r="M57">
        <f t="shared" si="145"/>
        <v>184.16851675652819</v>
      </c>
      <c r="N57">
        <f t="shared" si="145"/>
        <v>173.63643226512664</v>
      </c>
      <c r="O57">
        <f t="shared" si="145"/>
        <v>151.41086313274155</v>
      </c>
      <c r="P57">
        <f t="shared" si="145"/>
        <v>145.12247974373469</v>
      </c>
      <c r="Q57">
        <f t="shared" si="145"/>
        <v>159.30770987769679</v>
      </c>
      <c r="R57">
        <f t="shared" si="145"/>
        <v>176.20009255753294</v>
      </c>
      <c r="V57">
        <f t="shared" si="142"/>
        <v>100.07274336947501</v>
      </c>
      <c r="W57">
        <f t="shared" si="134"/>
        <v>98.310507363252754</v>
      </c>
      <c r="X57">
        <f t="shared" si="135"/>
        <v>104.59349004429977</v>
      </c>
      <c r="Y57">
        <f t="shared" si="136"/>
        <v>98.612079682758775</v>
      </c>
      <c r="Z57">
        <f t="shared" si="137"/>
        <v>85.989673395748184</v>
      </c>
      <c r="AA57">
        <f t="shared" si="138"/>
        <v>82.418357423961623</v>
      </c>
      <c r="AB57">
        <f t="shared" si="139"/>
        <v>90.474472295941098</v>
      </c>
      <c r="AC57">
        <f t="shared" si="140"/>
        <v>100.06804067974748</v>
      </c>
    </row>
    <row r="58" spans="1:29" x14ac:dyDescent="0.25">
      <c r="B58" s="7">
        <f>'48h'!G51</f>
        <v>58911.333333333336</v>
      </c>
      <c r="C58" s="7">
        <f>'48h'!H51</f>
        <v>56600.333333333336</v>
      </c>
      <c r="D58" s="7">
        <f>'48h'!I51</f>
        <v>63282.333333333336</v>
      </c>
      <c r="E58" s="7">
        <f>'48h'!J51</f>
        <v>59755.333333333336</v>
      </c>
      <c r="F58" s="7">
        <f>'48h'!K51</f>
        <v>50227.333333333336</v>
      </c>
      <c r="G58" s="7">
        <f>'48h'!L51</f>
        <v>48920.333333333336</v>
      </c>
      <c r="H58" s="7">
        <f>'48h'!M51</f>
        <v>48920.333333333336</v>
      </c>
      <c r="I58" s="7">
        <f>'48h'!N51</f>
        <v>59017.333333333336</v>
      </c>
      <c r="K58" s="7">
        <f t="shared" ref="K58:R58" si="146">B58/B10*100</f>
        <v>183.81071242849717</v>
      </c>
      <c r="L58" s="7">
        <f t="shared" si="146"/>
        <v>186.27722011957655</v>
      </c>
      <c r="M58" s="7">
        <f t="shared" si="146"/>
        <v>178.93551245075307</v>
      </c>
      <c r="N58" s="7">
        <f t="shared" si="146"/>
        <v>187.55597405314921</v>
      </c>
      <c r="O58" s="7">
        <f t="shared" si="146"/>
        <v>156.98985226396618</v>
      </c>
      <c r="P58" s="7">
        <f t="shared" si="146"/>
        <v>152.7376231956456</v>
      </c>
      <c r="Q58" s="7">
        <f t="shared" si="146"/>
        <v>166.0737119643322</v>
      </c>
      <c r="R58" s="7">
        <f t="shared" si="146"/>
        <v>152.56658825151445</v>
      </c>
      <c r="V58" s="7">
        <f t="shared" si="142"/>
        <v>104.39028482724741</v>
      </c>
      <c r="W58" s="7">
        <f t="shared" si="134"/>
        <v>105.79107065196116</v>
      </c>
      <c r="X58" s="7">
        <f t="shared" si="135"/>
        <v>101.62154786114448</v>
      </c>
      <c r="Y58" s="7">
        <f t="shared" si="136"/>
        <v>106.51730409932642</v>
      </c>
      <c r="Z58" s="7">
        <f t="shared" si="137"/>
        <v>89.158108231575341</v>
      </c>
      <c r="AA58" s="7">
        <f t="shared" si="138"/>
        <v>86.743170615981469</v>
      </c>
      <c r="AB58" s="7">
        <f t="shared" si="139"/>
        <v>94.317038790755021</v>
      </c>
      <c r="AC58" s="7">
        <f t="shared" si="140"/>
        <v>86.646035980587413</v>
      </c>
    </row>
    <row r="59" spans="1:29" x14ac:dyDescent="0.25">
      <c r="A59" t="s">
        <v>60</v>
      </c>
      <c r="B59">
        <f>AVERAGE(B53:B58)</f>
        <v>68116.166666666672</v>
      </c>
      <c r="C59">
        <f>AVERAGE(C53:C58)</f>
        <v>65726.166666666657</v>
      </c>
      <c r="D59">
        <f t="shared" ref="D59:H59" si="147">AVERAGE(D53:D58)</f>
        <v>63700.166666666664</v>
      </c>
      <c r="E59">
        <f t="shared" si="147"/>
        <v>57627</v>
      </c>
      <c r="F59">
        <f t="shared" si="147"/>
        <v>54041.166666666664</v>
      </c>
      <c r="G59">
        <f t="shared" si="147"/>
        <v>47048.833333333336</v>
      </c>
      <c r="H59">
        <f t="shared" si="147"/>
        <v>45573.333333333336</v>
      </c>
      <c r="I59">
        <f>AVERAGE(I53:I58)</f>
        <v>61628.5</v>
      </c>
      <c r="K59">
        <f>AVERAGE(K53:K58)</f>
        <v>177.44209024100124</v>
      </c>
      <c r="L59">
        <f>AVERAGE(L53:L58)</f>
        <v>180.44829372067912</v>
      </c>
      <c r="M59">
        <f t="shared" ref="M59:Q59" si="148">AVERAGE(M53:M58)</f>
        <v>183.18940029707676</v>
      </c>
      <c r="N59">
        <f t="shared" si="148"/>
        <v>178.41124289940947</v>
      </c>
      <c r="O59">
        <f t="shared" si="148"/>
        <v>153.32470531772984</v>
      </c>
      <c r="P59">
        <f t="shared" si="148"/>
        <v>144.40087081857502</v>
      </c>
      <c r="Q59">
        <f t="shared" si="148"/>
        <v>156.23349577262033</v>
      </c>
      <c r="R59">
        <f>AVERAGE(R53:R58)</f>
        <v>174.71848242661892</v>
      </c>
      <c r="U59" t="s">
        <v>60</v>
      </c>
      <c r="V59">
        <f>AVERAGE(V53:V58)</f>
        <v>100.77339941656469</v>
      </c>
      <c r="W59">
        <f>AVERAGE(W53:W58)</f>
        <v>102.48069075636793</v>
      </c>
      <c r="X59">
        <f t="shared" ref="X59:AB59" si="149">AVERAGE(X53:X58)</f>
        <v>104.0374275344994</v>
      </c>
      <c r="Y59">
        <f t="shared" si="149"/>
        <v>101.32380325710079</v>
      </c>
      <c r="Z59">
        <f t="shared" si="149"/>
        <v>87.076587907779412</v>
      </c>
      <c r="AA59">
        <f t="shared" si="149"/>
        <v>82.00853930054511</v>
      </c>
      <c r="AB59">
        <f t="shared" si="149"/>
        <v>88.728556174900476</v>
      </c>
      <c r="AC59">
        <f>AVERAGE(AC53:AC58)</f>
        <v>99.226600583435257</v>
      </c>
    </row>
    <row r="60" spans="1:29" x14ac:dyDescent="0.25">
      <c r="A60" t="s">
        <v>26</v>
      </c>
      <c r="B60">
        <f>MEDIAN(B53:B58)</f>
        <v>55155.833333333336</v>
      </c>
      <c r="C60">
        <f>MEDIAN(C53:C58)</f>
        <v>58630.833333333336</v>
      </c>
      <c r="D60">
        <f t="shared" ref="D60:I60" si="150">MEDIAN(D53:D58)</f>
        <v>60675.333333333336</v>
      </c>
      <c r="E60">
        <f t="shared" si="150"/>
        <v>58472.833333333336</v>
      </c>
      <c r="F60">
        <f t="shared" si="150"/>
        <v>52148.833333333336</v>
      </c>
      <c r="G60">
        <f t="shared" si="150"/>
        <v>48596.833333333336</v>
      </c>
      <c r="H60">
        <f t="shared" si="150"/>
        <v>45210.333333333336</v>
      </c>
      <c r="I60">
        <f t="shared" si="150"/>
        <v>57429.333333333336</v>
      </c>
      <c r="K60">
        <f>MEDIAN(K53:K58)</f>
        <v>176.51751171882495</v>
      </c>
      <c r="L60">
        <f>MEDIAN(L53:L58)</f>
        <v>182.14833968148204</v>
      </c>
      <c r="M60">
        <f t="shared" ref="M60:R60" si="151">MEDIAN(M53:M58)</f>
        <v>180.08845646494689</v>
      </c>
      <c r="N60">
        <f t="shared" si="151"/>
        <v>178.17560434331875</v>
      </c>
      <c r="O60">
        <f t="shared" si="151"/>
        <v>153.35830451295973</v>
      </c>
      <c r="P60">
        <f t="shared" si="151"/>
        <v>143.45268605862964</v>
      </c>
      <c r="Q60">
        <f t="shared" si="151"/>
        <v>156.5452565673053</v>
      </c>
      <c r="R60">
        <f t="shared" si="151"/>
        <v>172.01003947552721</v>
      </c>
      <c r="U60" t="s">
        <v>26</v>
      </c>
      <c r="V60">
        <f>MEDIAN(V53:V58)</f>
        <v>100.24831024194607</v>
      </c>
      <c r="W60">
        <f>MEDIAN(W53:W58)</f>
        <v>103.44618552934894</v>
      </c>
      <c r="X60">
        <f t="shared" ref="X60:AC60" si="152">MEDIAN(X53:X58)</f>
        <v>102.27633099342998</v>
      </c>
      <c r="Y60">
        <f t="shared" si="152"/>
        <v>101.18997876090248</v>
      </c>
      <c r="Z60">
        <f t="shared" si="152"/>
        <v>87.095669655049051</v>
      </c>
      <c r="AA60">
        <f t="shared" si="152"/>
        <v>81.470043606513912</v>
      </c>
      <c r="AB60">
        <f t="shared" si="152"/>
        <v>88.905612221989117</v>
      </c>
      <c r="AC60">
        <f t="shared" si="152"/>
        <v>97.688414221131723</v>
      </c>
    </row>
    <row r="61" spans="1:29" x14ac:dyDescent="0.25">
      <c r="A61" t="s">
        <v>27</v>
      </c>
      <c r="B61">
        <f>STDEV(B53:B58)</f>
        <v>41263.177223363062</v>
      </c>
      <c r="C61">
        <f t="shared" ref="C61:I61" si="153">STDEV(C53:C58)</f>
        <v>20144.717038634899</v>
      </c>
      <c r="D61">
        <f t="shared" si="153"/>
        <v>16819.520224033338</v>
      </c>
      <c r="E61">
        <f t="shared" si="153"/>
        <v>6884.7039345688045</v>
      </c>
      <c r="F61">
        <f t="shared" si="153"/>
        <v>7127.7988023418848</v>
      </c>
      <c r="G61">
        <f t="shared" si="153"/>
        <v>6258.310339061175</v>
      </c>
      <c r="H61">
        <f t="shared" si="153"/>
        <v>3932.4376155255154</v>
      </c>
      <c r="I61">
        <f t="shared" si="153"/>
        <v>11311.636988812326</v>
      </c>
      <c r="K61">
        <f>STDEV(K53:K58)</f>
        <v>5.6200051627459056</v>
      </c>
      <c r="L61">
        <f t="shared" ref="L61:R61" si="154">STDEV(L53:L58)</f>
        <v>6.9124618821285297</v>
      </c>
      <c r="M61">
        <f t="shared" si="154"/>
        <v>7.0189886921532709</v>
      </c>
      <c r="N61">
        <f t="shared" si="154"/>
        <v>5.7855065146219147</v>
      </c>
      <c r="O61">
        <f t="shared" si="154"/>
        <v>5.6616725016714406</v>
      </c>
      <c r="P61">
        <f t="shared" si="154"/>
        <v>4.5093787871643398</v>
      </c>
      <c r="Q61">
        <f t="shared" si="154"/>
        <v>6.4850544964938361</v>
      </c>
      <c r="R61">
        <f t="shared" si="154"/>
        <v>16.572917139868636</v>
      </c>
      <c r="U61" t="s">
        <v>27</v>
      </c>
      <c r="V61">
        <f>STDEV(V53:V58)</f>
        <v>3.1917287731413606</v>
      </c>
      <c r="W61">
        <f t="shared" ref="W61:AC61" si="155">STDEV(W53:W58)</f>
        <v>3.9257443442725881</v>
      </c>
      <c r="X61">
        <f t="shared" si="155"/>
        <v>3.9862433429071022</v>
      </c>
      <c r="Y61">
        <f t="shared" si="155"/>
        <v>3.2857207556181782</v>
      </c>
      <c r="Z61">
        <f t="shared" si="155"/>
        <v>3.2153926027460784</v>
      </c>
      <c r="AA61">
        <f t="shared" si="155"/>
        <v>2.5609787904453629</v>
      </c>
      <c r="AB61">
        <f t="shared" si="155"/>
        <v>3.6830099675096917</v>
      </c>
      <c r="AC61">
        <f t="shared" si="155"/>
        <v>9.4121366366079009</v>
      </c>
    </row>
    <row r="62" spans="1:29" x14ac:dyDescent="0.25">
      <c r="S62" t="s">
        <v>15</v>
      </c>
      <c r="T62">
        <f>AVERAGE(K53:K58,R53:R58)</f>
        <v>176.08028633381011</v>
      </c>
    </row>
    <row r="64" spans="1:29" x14ac:dyDescent="0.25">
      <c r="B64" s="1" t="s">
        <v>55</v>
      </c>
      <c r="K64" s="1" t="s">
        <v>55</v>
      </c>
      <c r="V64" s="1" t="s">
        <v>55</v>
      </c>
    </row>
    <row r="65" spans="1:29" x14ac:dyDescent="0.25">
      <c r="B65" s="7" t="s">
        <v>15</v>
      </c>
      <c r="C65" s="7" t="s">
        <v>16</v>
      </c>
      <c r="D65" s="7" t="s">
        <v>17</v>
      </c>
      <c r="E65" s="7" t="s">
        <v>18</v>
      </c>
      <c r="F65" s="7" t="s">
        <v>19</v>
      </c>
      <c r="G65" s="7" t="s">
        <v>20</v>
      </c>
      <c r="H65" s="7" t="s">
        <v>21</v>
      </c>
      <c r="I65" s="7" t="s">
        <v>15</v>
      </c>
      <c r="K65" s="7" t="s">
        <v>15</v>
      </c>
      <c r="L65" s="7" t="s">
        <v>16</v>
      </c>
      <c r="M65" s="7" t="s">
        <v>17</v>
      </c>
      <c r="N65" s="7" t="s">
        <v>18</v>
      </c>
      <c r="O65" s="7" t="s">
        <v>19</v>
      </c>
      <c r="P65" s="7" t="s">
        <v>20</v>
      </c>
      <c r="Q65" s="7" t="s">
        <v>21</v>
      </c>
      <c r="R65" s="7" t="s">
        <v>15</v>
      </c>
      <c r="V65" s="7" t="s">
        <v>15</v>
      </c>
      <c r="W65" s="7" t="s">
        <v>16</v>
      </c>
      <c r="X65" s="7" t="s">
        <v>17</v>
      </c>
      <c r="Y65" s="7" t="s">
        <v>18</v>
      </c>
      <c r="Z65" s="7" t="s">
        <v>19</v>
      </c>
      <c r="AA65" s="7" t="s">
        <v>20</v>
      </c>
      <c r="AB65" s="7" t="s">
        <v>21</v>
      </c>
      <c r="AC65" s="7" t="s">
        <v>15</v>
      </c>
    </row>
    <row r="66" spans="1:29" x14ac:dyDescent="0.25">
      <c r="B66">
        <f>'60h'!G46</f>
        <v>160537</v>
      </c>
      <c r="C66">
        <f>'60h'!H46</f>
        <v>112125</v>
      </c>
      <c r="D66">
        <f>'60h'!I46</f>
        <v>111317</v>
      </c>
      <c r="E66">
        <f>'60h'!J46</f>
        <v>70107</v>
      </c>
      <c r="F66">
        <f>'60h'!K46</f>
        <v>62589</v>
      </c>
      <c r="G66">
        <f>'60h'!L46</f>
        <v>52934</v>
      </c>
      <c r="H66">
        <f>'60h'!M46</f>
        <v>43414</v>
      </c>
      <c r="I66">
        <f>'60h'!N46</f>
        <v>89233</v>
      </c>
      <c r="K66">
        <f>B66/B5*100</f>
        <v>188.66285902317492</v>
      </c>
      <c r="L66">
        <f t="shared" ref="L66:R66" si="156">C66/C5*100</f>
        <v>201.09582653299137</v>
      </c>
      <c r="M66">
        <f t="shared" si="156"/>
        <v>229.72325979734612</v>
      </c>
      <c r="N66">
        <f t="shared" si="156"/>
        <v>188.38877841672488</v>
      </c>
      <c r="O66">
        <f t="shared" si="156"/>
        <v>163.97432538642914</v>
      </c>
      <c r="P66">
        <f t="shared" si="156"/>
        <v>140.12600592969079</v>
      </c>
      <c r="Q66">
        <f t="shared" si="156"/>
        <v>153.60718961186004</v>
      </c>
      <c r="R66">
        <f t="shared" si="156"/>
        <v>215.78361908446789</v>
      </c>
      <c r="V66">
        <f>K66/$T$75*100</f>
        <v>104.43333817071354</v>
      </c>
      <c r="W66">
        <f t="shared" ref="W66:W71" si="157">L66/$T$75*100</f>
        <v>111.31554226292791</v>
      </c>
      <c r="X66">
        <f t="shared" ref="X66:X71" si="158">M66/$T$75*100</f>
        <v>127.16210811343613</v>
      </c>
      <c r="Y66">
        <f t="shared" ref="Y66:Y71" si="159">N66/$T$75*100</f>
        <v>104.2816222855222</v>
      </c>
      <c r="Z66">
        <f t="shared" ref="Z66:Z71" si="160">O66/$T$75*100</f>
        <v>90.767129593281808</v>
      </c>
      <c r="AA66">
        <f t="shared" ref="AA66:AA71" si="161">P66/$T$75*100</f>
        <v>77.566017177600514</v>
      </c>
      <c r="AB66">
        <f t="shared" ref="AB66:AB71" si="162">Q66/$T$75*100</f>
        <v>85.028455845767553</v>
      </c>
      <c r="AC66">
        <f t="shared" ref="AC66:AC71" si="163">R66/$T$75*100</f>
        <v>119.44589295543604</v>
      </c>
    </row>
    <row r="67" spans="1:29" x14ac:dyDescent="0.25">
      <c r="B67">
        <f>'60h'!G47</f>
        <v>52204</v>
      </c>
      <c r="C67">
        <f>'60h'!H47</f>
        <v>72756</v>
      </c>
      <c r="D67">
        <f>'60h'!I47</f>
        <v>67802</v>
      </c>
      <c r="E67">
        <f>'60h'!J47</f>
        <v>60305</v>
      </c>
      <c r="F67">
        <f>'60h'!K47</f>
        <v>65989</v>
      </c>
      <c r="G67">
        <f>'60h'!L47</f>
        <v>47903</v>
      </c>
      <c r="H67">
        <f>'60h'!M47</f>
        <v>45465</v>
      </c>
      <c r="I67">
        <f>'60h'!N47</f>
        <v>61984</v>
      </c>
      <c r="K67">
        <f t="shared" ref="K67:R67" si="164">B67/B6*100</f>
        <v>171.17749286815095</v>
      </c>
      <c r="L67">
        <f t="shared" si="164"/>
        <v>195.20807061790669</v>
      </c>
      <c r="M67">
        <f t="shared" si="164"/>
        <v>190.8786351735593</v>
      </c>
      <c r="N67">
        <f t="shared" si="164"/>
        <v>180.74871118570914</v>
      </c>
      <c r="O67">
        <f t="shared" si="164"/>
        <v>160.91345802140992</v>
      </c>
      <c r="P67">
        <f t="shared" si="164"/>
        <v>141.02390485162505</v>
      </c>
      <c r="Q67">
        <f t="shared" si="164"/>
        <v>145.52525446514309</v>
      </c>
      <c r="R67">
        <f t="shared" si="164"/>
        <v>178.0228617381814</v>
      </c>
      <c r="V67">
        <f t="shared" ref="V67:V71" si="165">K67/$T$75*100</f>
        <v>94.754405252167771</v>
      </c>
      <c r="W67">
        <f t="shared" si="157"/>
        <v>108.05640579202812</v>
      </c>
      <c r="X67">
        <f t="shared" si="158"/>
        <v>105.65986946161945</v>
      </c>
      <c r="Y67">
        <f t="shared" si="159"/>
        <v>100.05250305710192</v>
      </c>
      <c r="Z67">
        <f t="shared" si="160"/>
        <v>89.072802483633339</v>
      </c>
      <c r="AA67">
        <f t="shared" si="161"/>
        <v>78.063044426328688</v>
      </c>
      <c r="AB67">
        <f t="shared" si="162"/>
        <v>80.554742945301072</v>
      </c>
      <c r="AC67">
        <f t="shared" si="163"/>
        <v>98.543623362232296</v>
      </c>
    </row>
    <row r="68" spans="1:29" x14ac:dyDescent="0.25">
      <c r="B68">
        <f>'60h'!G48</f>
        <v>39184</v>
      </c>
      <c r="C68">
        <f>'60h'!H48</f>
        <v>51065</v>
      </c>
      <c r="D68">
        <f>'60h'!I48</f>
        <v>50040</v>
      </c>
      <c r="E68">
        <f>'60h'!J48</f>
        <v>51859</v>
      </c>
      <c r="F68">
        <f>'60h'!K48</f>
        <v>46386</v>
      </c>
      <c r="G68">
        <f>'60h'!L48</f>
        <v>39676</v>
      </c>
      <c r="H68">
        <f>'60h'!M48</f>
        <v>40455</v>
      </c>
      <c r="I68">
        <f>'60h'!N48</f>
        <v>55752</v>
      </c>
      <c r="K68">
        <f t="shared" ref="K68:R68" si="166">B68/B7*100</f>
        <v>186.36860879904876</v>
      </c>
      <c r="L68">
        <f t="shared" si="166"/>
        <v>176.512270998963</v>
      </c>
      <c r="M68">
        <f t="shared" si="166"/>
        <v>192.82493930869714</v>
      </c>
      <c r="N68">
        <f t="shared" si="166"/>
        <v>190.49700620798589</v>
      </c>
      <c r="O68">
        <f t="shared" si="166"/>
        <v>145.07866011947581</v>
      </c>
      <c r="P68">
        <f t="shared" si="166"/>
        <v>139.65505103836676</v>
      </c>
      <c r="Q68">
        <f t="shared" si="166"/>
        <v>152.6661383448432</v>
      </c>
      <c r="R68">
        <f t="shared" si="166"/>
        <v>174.21955563888631</v>
      </c>
      <c r="V68">
        <f t="shared" si="165"/>
        <v>103.16336796701293</v>
      </c>
      <c r="W68">
        <f t="shared" si="157"/>
        <v>97.707443764811046</v>
      </c>
      <c r="X68">
        <f t="shared" si="158"/>
        <v>106.73723592887383</v>
      </c>
      <c r="Y68">
        <f t="shared" si="159"/>
        <v>105.44862074513217</v>
      </c>
      <c r="Z68">
        <f t="shared" si="160"/>
        <v>80.307532982684791</v>
      </c>
      <c r="AA68">
        <f t="shared" si="161"/>
        <v>77.305322562436473</v>
      </c>
      <c r="AB68">
        <f t="shared" si="162"/>
        <v>84.507541842273753</v>
      </c>
      <c r="AC68">
        <f t="shared" si="163"/>
        <v>96.43832317707168</v>
      </c>
    </row>
    <row r="69" spans="1:29" x14ac:dyDescent="0.25">
      <c r="B69">
        <f>'60h'!G49</f>
        <v>47229</v>
      </c>
      <c r="C69">
        <f>'60h'!H49</f>
        <v>56799</v>
      </c>
      <c r="D69">
        <f>'60h'!I49</f>
        <v>56651</v>
      </c>
      <c r="E69">
        <f>'60h'!J49</f>
        <v>52815</v>
      </c>
      <c r="F69">
        <f>'60h'!K49</f>
        <v>47489</v>
      </c>
      <c r="G69">
        <f>'60h'!L49</f>
        <v>37750</v>
      </c>
      <c r="H69">
        <f>'60h'!M49</f>
        <v>40744</v>
      </c>
      <c r="I69">
        <f>'60h'!N49</f>
        <v>56918</v>
      </c>
      <c r="K69">
        <f t="shared" ref="K69:R69" si="167">B69/B8*100</f>
        <v>178.51230298219753</v>
      </c>
      <c r="L69">
        <f t="shared" si="167"/>
        <v>188.63206137292019</v>
      </c>
      <c r="M69">
        <f t="shared" si="167"/>
        <v>185.46127152491326</v>
      </c>
      <c r="N69">
        <f t="shared" si="167"/>
        <v>182.91542564244651</v>
      </c>
      <c r="O69">
        <f t="shared" si="167"/>
        <v>147.29838709677418</v>
      </c>
      <c r="P69">
        <f t="shared" si="167"/>
        <v>136.13906018969311</v>
      </c>
      <c r="Q69">
        <f t="shared" si="167"/>
        <v>148.440687846109</v>
      </c>
      <c r="R69">
        <f t="shared" si="167"/>
        <v>175.55363641971499</v>
      </c>
      <c r="V69">
        <f t="shared" si="165"/>
        <v>98.814551001173427</v>
      </c>
      <c r="W69">
        <f t="shared" si="157"/>
        <v>104.4162902926067</v>
      </c>
      <c r="X69">
        <f t="shared" si="158"/>
        <v>102.6611161678231</v>
      </c>
      <c r="Y69">
        <f t="shared" si="159"/>
        <v>101.25187650427327</v>
      </c>
      <c r="Z69">
        <f t="shared" si="160"/>
        <v>81.536251233150722</v>
      </c>
      <c r="AA69">
        <f t="shared" si="161"/>
        <v>75.359064230479547</v>
      </c>
      <c r="AB69">
        <f t="shared" si="162"/>
        <v>82.168565834263006</v>
      </c>
      <c r="AC69">
        <f t="shared" si="163"/>
        <v>97.176796610860876</v>
      </c>
    </row>
    <row r="70" spans="1:29" x14ac:dyDescent="0.25">
      <c r="B70">
        <f>'60h'!G50</f>
        <v>65413</v>
      </c>
      <c r="C70">
        <f>'60h'!H50</f>
        <v>62708</v>
      </c>
      <c r="D70">
        <f>'60h'!I50</f>
        <v>61078</v>
      </c>
      <c r="E70">
        <f>'60h'!J50</f>
        <v>63650</v>
      </c>
      <c r="F70">
        <f>'60h'!K50</f>
        <v>53890</v>
      </c>
      <c r="G70">
        <f>'60h'!L50</f>
        <v>52232</v>
      </c>
      <c r="H70">
        <f>'60h'!M50</f>
        <v>52660</v>
      </c>
      <c r="I70">
        <f>'60h'!N50</f>
        <v>57909</v>
      </c>
      <c r="K70">
        <f t="shared" ref="K70:R70" si="168">B70/B9*100</f>
        <v>183.4660907612049</v>
      </c>
      <c r="L70">
        <f t="shared" si="168"/>
        <v>178.94586650686298</v>
      </c>
      <c r="M70">
        <f t="shared" si="168"/>
        <v>193.71392324770059</v>
      </c>
      <c r="N70">
        <f t="shared" si="168"/>
        <v>180.18910655644888</v>
      </c>
      <c r="O70">
        <f t="shared" si="168"/>
        <v>150.90588334126741</v>
      </c>
      <c r="P70">
        <f t="shared" si="168"/>
        <v>147.63143018654608</v>
      </c>
      <c r="Q70">
        <f t="shared" si="168"/>
        <v>164.01918644490127</v>
      </c>
      <c r="R70">
        <f t="shared" si="168"/>
        <v>182.72434683831881</v>
      </c>
      <c r="V70">
        <f t="shared" si="165"/>
        <v>101.55669429863865</v>
      </c>
      <c r="W70">
        <f t="shared" si="157"/>
        <v>99.054547821026091</v>
      </c>
      <c r="X70">
        <f t="shared" si="158"/>
        <v>107.22932833546072</v>
      </c>
      <c r="Y70">
        <f t="shared" si="159"/>
        <v>99.742736843486682</v>
      </c>
      <c r="Z70">
        <f>O70/$T$75*100</f>
        <v>83.533161898033953</v>
      </c>
      <c r="AA70">
        <f t="shared" si="161"/>
        <v>81.720605492381452</v>
      </c>
      <c r="AB70">
        <f t="shared" si="162"/>
        <v>90.791962197400991</v>
      </c>
      <c r="AC70">
        <f t="shared" si="163"/>
        <v>101.14610583233474</v>
      </c>
    </row>
    <row r="71" spans="1:29" x14ac:dyDescent="0.25">
      <c r="B71" s="7">
        <f>'60h'!G51</f>
        <v>59286</v>
      </c>
      <c r="C71" s="7">
        <f>'60h'!H51</f>
        <v>57853</v>
      </c>
      <c r="D71" s="7">
        <f>'60h'!I51</f>
        <v>64071</v>
      </c>
      <c r="E71" s="7">
        <f>'60h'!J51</f>
        <v>62258</v>
      </c>
      <c r="F71" s="7">
        <f>'60h'!K51</f>
        <v>48494</v>
      </c>
      <c r="G71" s="7">
        <f>'60h'!L51</f>
        <v>48304</v>
      </c>
      <c r="H71" s="7">
        <f>'60h'!M51</f>
        <v>48494</v>
      </c>
      <c r="I71" s="7">
        <f>'60h'!N51</f>
        <v>57396</v>
      </c>
      <c r="K71" s="7">
        <f t="shared" ref="K71:Q71" si="169">B71/B10*100</f>
        <v>184.97971918876755</v>
      </c>
      <c r="L71" s="7">
        <f t="shared" si="169"/>
        <v>190.39986835609676</v>
      </c>
      <c r="M71" s="7">
        <f t="shared" si="169"/>
        <v>181.16552621161568</v>
      </c>
      <c r="N71" s="7">
        <f t="shared" si="169"/>
        <v>195.41117388575015</v>
      </c>
      <c r="O71" s="7">
        <f>F71/F10*100</f>
        <v>151.57216978183411</v>
      </c>
      <c r="P71" s="7">
        <f t="shared" si="169"/>
        <v>150.81332542383464</v>
      </c>
      <c r="Q71" s="7">
        <f t="shared" si="169"/>
        <v>164.62640458974099</v>
      </c>
      <c r="R71" s="7">
        <f>I71/I10*100</f>
        <v>148.37525528009721</v>
      </c>
      <c r="V71" s="7">
        <f t="shared" si="165"/>
        <v>102.39455539254394</v>
      </c>
      <c r="W71" s="7">
        <f t="shared" si="157"/>
        <v>105.39485059562823</v>
      </c>
      <c r="X71" s="7">
        <f t="shared" si="158"/>
        <v>100.28322883312649</v>
      </c>
      <c r="Y71" s="7">
        <f t="shared" si="159"/>
        <v>108.16883254292171</v>
      </c>
      <c r="Z71" s="7">
        <f t="shared" si="160"/>
        <v>83.901981269936485</v>
      </c>
      <c r="AA71" s="7">
        <f t="shared" si="161"/>
        <v>83.481926947277458</v>
      </c>
      <c r="AB71" s="7">
        <f t="shared" si="162"/>
        <v>91.12808462336109</v>
      </c>
      <c r="AC71" s="7">
        <f t="shared" si="163"/>
        <v>82.132345979814346</v>
      </c>
    </row>
    <row r="72" spans="1:29" x14ac:dyDescent="0.25">
      <c r="A72" t="s">
        <v>60</v>
      </c>
      <c r="B72">
        <f>AVERAGE(B66:B71)</f>
        <v>70642.166666666672</v>
      </c>
      <c r="C72">
        <f>AVERAGE(C66:C71)</f>
        <v>68884.333333333328</v>
      </c>
      <c r="D72">
        <f t="shared" ref="D72" si="170">AVERAGE(D66:D71)</f>
        <v>68493.166666666672</v>
      </c>
      <c r="E72">
        <f t="shared" ref="E72" si="171">AVERAGE(E66:E71)</f>
        <v>60165.666666666664</v>
      </c>
      <c r="F72">
        <f t="shared" ref="F72" si="172">AVERAGE(F66:F71)</f>
        <v>54139.5</v>
      </c>
      <c r="G72">
        <f t="shared" ref="G72" si="173">AVERAGE(G66:G71)</f>
        <v>46466.5</v>
      </c>
      <c r="H72">
        <f t="shared" ref="H72" si="174">AVERAGE(H66:H71)</f>
        <v>45205.333333333336</v>
      </c>
      <c r="I72">
        <f t="shared" ref="I72" si="175">AVERAGE(I66:I71)</f>
        <v>63198.666666666664</v>
      </c>
      <c r="K72">
        <f>AVERAGE(K66:K71)</f>
        <v>182.1945122704241</v>
      </c>
      <c r="L72">
        <f t="shared" ref="L72" si="176">AVERAGE(L66:L71)</f>
        <v>188.46566073095684</v>
      </c>
      <c r="M72">
        <f t="shared" ref="M72" si="177">AVERAGE(M66:M71)</f>
        <v>195.62792587730533</v>
      </c>
      <c r="N72">
        <f t="shared" ref="N72" si="178">AVERAGE(N66:N71)</f>
        <v>186.35836698251092</v>
      </c>
      <c r="O72">
        <f t="shared" ref="O72" si="179">AVERAGE(O66:O71)</f>
        <v>153.29048062453174</v>
      </c>
      <c r="P72">
        <f t="shared" ref="P72" si="180">AVERAGE(P66:P71)</f>
        <v>142.5647962699594</v>
      </c>
      <c r="Q72">
        <f>AVERAGE(Q66:Q71)</f>
        <v>154.81414355043293</v>
      </c>
      <c r="R72">
        <f t="shared" ref="R72" si="181">AVERAGE(R66:R71)</f>
        <v>179.11321249994444</v>
      </c>
      <c r="V72">
        <f>AVERAGE(V66:V71)</f>
        <v>100.85281868037504</v>
      </c>
      <c r="W72">
        <f t="shared" ref="W72" si="182">AVERAGE(W66:W71)</f>
        <v>104.32418008817133</v>
      </c>
      <c r="X72">
        <f t="shared" ref="X72" si="183">AVERAGE(X66:X71)</f>
        <v>108.28881447338995</v>
      </c>
      <c r="Y72">
        <f t="shared" ref="Y72" si="184">AVERAGE(Y66:Y71)</f>
        <v>103.15769866307299</v>
      </c>
      <c r="Z72">
        <f>AVERAGE(Z66:Z71)</f>
        <v>84.853143243453516</v>
      </c>
      <c r="AA72">
        <f>AVERAGE(AA66:AA71)</f>
        <v>78.91599680608401</v>
      </c>
      <c r="AB72">
        <f t="shared" ref="AB72" si="185">AVERAGE(AB66:AB71)</f>
        <v>85.69655888139458</v>
      </c>
      <c r="AC72">
        <f t="shared" ref="AC72" si="186">AVERAGE(AC66:AC71)</f>
        <v>99.147181319625005</v>
      </c>
    </row>
    <row r="73" spans="1:29" x14ac:dyDescent="0.25">
      <c r="A73" t="s">
        <v>26</v>
      </c>
      <c r="B73">
        <f>MEDIAN(B66:B71)</f>
        <v>55745</v>
      </c>
      <c r="C73">
        <f>MEDIAN(C66:C71)</f>
        <v>60280.5</v>
      </c>
      <c r="D73">
        <f t="shared" ref="D73:I73" si="187">MEDIAN(D66:D71)</f>
        <v>62574.5</v>
      </c>
      <c r="E73">
        <f t="shared" si="187"/>
        <v>61281.5</v>
      </c>
      <c r="F73">
        <f t="shared" si="187"/>
        <v>51192</v>
      </c>
      <c r="G73">
        <f t="shared" si="187"/>
        <v>48103.5</v>
      </c>
      <c r="H73">
        <f t="shared" si="187"/>
        <v>44439.5</v>
      </c>
      <c r="I73">
        <f t="shared" si="187"/>
        <v>57652.5</v>
      </c>
      <c r="K73">
        <f>MEDIAN(K66:K71)</f>
        <v>184.22290497498622</v>
      </c>
      <c r="L73">
        <f t="shared" ref="L73:R73" si="188">MEDIAN(L66:L71)</f>
        <v>189.51596486450848</v>
      </c>
      <c r="M73">
        <f t="shared" si="188"/>
        <v>191.85178724112822</v>
      </c>
      <c r="N73">
        <f t="shared" si="188"/>
        <v>185.65210202958571</v>
      </c>
      <c r="O73">
        <f t="shared" si="188"/>
        <v>151.23902656155076</v>
      </c>
      <c r="P73">
        <f t="shared" si="188"/>
        <v>140.57495539065792</v>
      </c>
      <c r="Q73">
        <f t="shared" si="188"/>
        <v>153.13666397835163</v>
      </c>
      <c r="R73">
        <f t="shared" si="188"/>
        <v>176.78824907894818</v>
      </c>
      <c r="V73">
        <f>MEDIAN(V66:V71)</f>
        <v>101.97562484559128</v>
      </c>
      <c r="W73">
        <f t="shared" ref="W73:AC73" si="189">MEDIAN(W66:W71)</f>
        <v>104.90557044411747</v>
      </c>
      <c r="X73">
        <f t="shared" si="189"/>
        <v>106.19855269524663</v>
      </c>
      <c r="Y73">
        <f t="shared" si="189"/>
        <v>102.76674939489774</v>
      </c>
      <c r="Z73">
        <f t="shared" si="189"/>
        <v>83.717571583985219</v>
      </c>
      <c r="AA73">
        <f t="shared" si="189"/>
        <v>77.814530801964594</v>
      </c>
      <c r="AB73">
        <f t="shared" si="189"/>
        <v>84.767998844020653</v>
      </c>
      <c r="AC73">
        <f t="shared" si="189"/>
        <v>97.860209986546579</v>
      </c>
    </row>
    <row r="74" spans="1:29" x14ac:dyDescent="0.25">
      <c r="A74" t="s">
        <v>27</v>
      </c>
      <c r="B74">
        <f>STDEV(B66:B71)</f>
        <v>44978.097733971212</v>
      </c>
      <c r="C74">
        <f t="shared" ref="C74:I74" si="190">STDEV(C66:C71)</f>
        <v>22397.171193404458</v>
      </c>
      <c r="D74">
        <f t="shared" si="190"/>
        <v>21861.632779064475</v>
      </c>
      <c r="E74">
        <f t="shared" si="190"/>
        <v>6905.0846675957864</v>
      </c>
      <c r="F74">
        <f t="shared" si="190"/>
        <v>8343.6746520942434</v>
      </c>
      <c r="G74">
        <f t="shared" si="190"/>
        <v>6365.496799150872</v>
      </c>
      <c r="H74">
        <f t="shared" si="190"/>
        <v>4735.6699068523212</v>
      </c>
      <c r="I74">
        <f t="shared" si="190"/>
        <v>12929.138094500593</v>
      </c>
      <c r="K74">
        <f>STDEV(K66:K71)</f>
        <v>6.380756424322561</v>
      </c>
      <c r="L74">
        <f t="shared" ref="L74:R74" si="191">STDEV(L66:L71)</f>
        <v>9.4048927238469133</v>
      </c>
      <c r="M74">
        <f t="shared" si="191"/>
        <v>17.372907424428742</v>
      </c>
      <c r="N74">
        <f t="shared" si="191"/>
        <v>6.0759538426892963</v>
      </c>
      <c r="O74">
        <f t="shared" si="191"/>
        <v>7.539660476411032</v>
      </c>
      <c r="P74">
        <f t="shared" si="191"/>
        <v>5.5097687541299276</v>
      </c>
      <c r="Q74">
        <f t="shared" si="191"/>
        <v>7.9244980108445722</v>
      </c>
      <c r="R74">
        <f t="shared" si="191"/>
        <v>21.63510271970819</v>
      </c>
      <c r="V74">
        <f>STDEV(V66:V71)</f>
        <v>3.5320343224756106</v>
      </c>
      <c r="W74">
        <f t="shared" ref="W74:AC74" si="192">STDEV(W66:W71)</f>
        <v>5.2060291430659333</v>
      </c>
      <c r="X74">
        <f t="shared" si="192"/>
        <v>9.6166819768219458</v>
      </c>
      <c r="Y74">
        <f t="shared" si="192"/>
        <v>3.3633124487171786</v>
      </c>
      <c r="Z74">
        <f t="shared" si="192"/>
        <v>4.1735395949272416</v>
      </c>
      <c r="AA74">
        <f t="shared" si="192"/>
        <v>3.0499036562983548</v>
      </c>
      <c r="AB74">
        <f t="shared" si="192"/>
        <v>4.3865643979137374</v>
      </c>
      <c r="AC74">
        <f t="shared" si="192"/>
        <v>11.975997874641823</v>
      </c>
    </row>
    <row r="75" spans="1:29" x14ac:dyDescent="0.25">
      <c r="S75" t="s">
        <v>15</v>
      </c>
      <c r="T75">
        <f>AVERAGE(K66:K71,R66:R71)</f>
        <v>180.65386238518423</v>
      </c>
    </row>
    <row r="76" spans="1:29" x14ac:dyDescent="0.25">
      <c r="B76" s="1" t="s">
        <v>56</v>
      </c>
      <c r="K76" s="1" t="s">
        <v>56</v>
      </c>
      <c r="V76" s="1" t="s">
        <v>56</v>
      </c>
    </row>
    <row r="77" spans="1:29" x14ac:dyDescent="0.25">
      <c r="B77" s="7" t="s">
        <v>15</v>
      </c>
      <c r="C77" s="7" t="s">
        <v>16</v>
      </c>
      <c r="D77" s="7" t="s">
        <v>17</v>
      </c>
      <c r="E77" s="7" t="s">
        <v>18</v>
      </c>
      <c r="F77" s="7" t="s">
        <v>19</v>
      </c>
      <c r="G77" s="7" t="s">
        <v>20</v>
      </c>
      <c r="H77" s="7" t="s">
        <v>21</v>
      </c>
      <c r="I77" s="7" t="s">
        <v>15</v>
      </c>
      <c r="K77" s="7" t="s">
        <v>15</v>
      </c>
      <c r="L77" s="7" t="s">
        <v>16</v>
      </c>
      <c r="M77" s="7" t="s">
        <v>17</v>
      </c>
      <c r="N77" s="7" t="s">
        <v>18</v>
      </c>
      <c r="O77" s="7" t="s">
        <v>19</v>
      </c>
      <c r="P77" s="7" t="s">
        <v>20</v>
      </c>
      <c r="Q77" s="7" t="s">
        <v>21</v>
      </c>
      <c r="R77" s="7" t="s">
        <v>15</v>
      </c>
      <c r="V77" s="7" t="s">
        <v>15</v>
      </c>
      <c r="W77" s="7" t="s">
        <v>16</v>
      </c>
      <c r="X77" s="7" t="s">
        <v>17</v>
      </c>
      <c r="Y77" s="7" t="s">
        <v>18</v>
      </c>
      <c r="Z77" s="7" t="s">
        <v>19</v>
      </c>
      <c r="AA77" s="7" t="s">
        <v>20</v>
      </c>
      <c r="AB77" s="7" t="s">
        <v>21</v>
      </c>
      <c r="AC77" s="7" t="s">
        <v>15</v>
      </c>
    </row>
    <row r="78" spans="1:29" x14ac:dyDescent="0.25">
      <c r="B78">
        <f>'72h'!G46</f>
        <v>135126.33333333334</v>
      </c>
      <c r="C78">
        <f>'72h'!H46</f>
        <v>101287.33333333333</v>
      </c>
      <c r="D78">
        <f>'72h'!I46</f>
        <v>105889.33333333333</v>
      </c>
      <c r="E78">
        <f>'72h'!J46</f>
        <v>64630.333333333336</v>
      </c>
      <c r="F78">
        <f>'72h'!K46</f>
        <v>56009.333333333336</v>
      </c>
      <c r="G78">
        <f>'72h'!L46</f>
        <v>48624.333333333336</v>
      </c>
      <c r="H78">
        <f>'72h'!M46</f>
        <v>38829.333333333336</v>
      </c>
      <c r="I78">
        <f>'72h'!N46</f>
        <v>82042.333333333328</v>
      </c>
      <c r="K78">
        <f>B78/B5*100</f>
        <v>158.80027891380311</v>
      </c>
      <c r="L78">
        <f t="shared" ref="L78:R78" si="193">C78/C5*100</f>
        <v>181.65850625631458</v>
      </c>
      <c r="M78">
        <f t="shared" si="193"/>
        <v>218.52226372522719</v>
      </c>
      <c r="N78">
        <f t="shared" si="193"/>
        <v>173.67209473137351</v>
      </c>
      <c r="O78">
        <f t="shared" si="193"/>
        <v>146.73652956073707</v>
      </c>
      <c r="P78">
        <f t="shared" si="193"/>
        <v>128.71752788366513</v>
      </c>
      <c r="Q78">
        <f t="shared" si="193"/>
        <v>137.38574579249666</v>
      </c>
      <c r="R78">
        <f t="shared" si="193"/>
        <v>198.39511845170441</v>
      </c>
      <c r="V78">
        <f>K78/$T$84*100</f>
        <v>96.220602807173776</v>
      </c>
      <c r="W78">
        <f t="shared" ref="W78:W83" si="194">L78/$T$84*100</f>
        <v>110.07090854368779</v>
      </c>
      <c r="X78">
        <f t="shared" ref="X78:X83" si="195">M78/$T$84*100</f>
        <v>132.40747488763967</v>
      </c>
      <c r="Y78">
        <f t="shared" ref="Y78:Y83" si="196">N78/$T$84*100</f>
        <v>105.2317650834102</v>
      </c>
      <c r="Z78">
        <f t="shared" ref="Z78:Z83" si="197">O78/$T$84*100</f>
        <v>88.910910136566173</v>
      </c>
      <c r="AA78">
        <f t="shared" ref="AA78:AB83" si="198">P78/$T$84*100</f>
        <v>77.992798309492855</v>
      </c>
      <c r="AB78">
        <f t="shared" si="198"/>
        <v>83.245063344269255</v>
      </c>
      <c r="AC78">
        <f t="shared" ref="AC78:AC83" si="199">R78/$T$84*100</f>
        <v>120.21199220805865</v>
      </c>
    </row>
    <row r="79" spans="1:29" x14ac:dyDescent="0.25">
      <c r="B79">
        <f>'72h'!G47</f>
        <v>47022.333333333336</v>
      </c>
      <c r="C79">
        <f>'72h'!H47</f>
        <v>68291.333333333328</v>
      </c>
      <c r="D79">
        <f>'72h'!I47</f>
        <v>62881.333333333336</v>
      </c>
      <c r="E79">
        <f>'72h'!J47</f>
        <v>55693.333333333336</v>
      </c>
      <c r="F79">
        <f>'72h'!K47</f>
        <v>59831.333333333336</v>
      </c>
      <c r="G79">
        <f>'72h'!L47</f>
        <v>44415.333333333336</v>
      </c>
      <c r="H79">
        <f>'72h'!M47</f>
        <v>40818.333333333336</v>
      </c>
      <c r="I79">
        <f>'72h'!N47</f>
        <v>56367.333333333336</v>
      </c>
      <c r="K79">
        <f t="shared" ref="K79:R79" si="200">B79/B6*100</f>
        <v>154.18675060934956</v>
      </c>
      <c r="L79">
        <f t="shared" si="200"/>
        <v>183.22914151306199</v>
      </c>
      <c r="M79">
        <f t="shared" si="200"/>
        <v>177.0257969464073</v>
      </c>
      <c r="N79">
        <f t="shared" si="200"/>
        <v>166.9264276865284</v>
      </c>
      <c r="O79">
        <f t="shared" si="200"/>
        <v>145.89805489851821</v>
      </c>
      <c r="P79">
        <f t="shared" si="200"/>
        <v>130.75639817867796</v>
      </c>
      <c r="Q79">
        <f t="shared" si="200"/>
        <v>130.65211360775027</v>
      </c>
      <c r="R79">
        <f t="shared" si="200"/>
        <v>161.89135887567733</v>
      </c>
      <c r="V79">
        <f t="shared" ref="V79:V83" si="201">K79/$T$84*100</f>
        <v>93.425163922816154</v>
      </c>
      <c r="W79">
        <f t="shared" si="194"/>
        <v>111.02259119958835</v>
      </c>
      <c r="X79">
        <f t="shared" si="195"/>
        <v>107.2638474637029</v>
      </c>
      <c r="Y79">
        <f t="shared" si="196"/>
        <v>101.14441615788469</v>
      </c>
      <c r="Z79">
        <f t="shared" si="197"/>
        <v>88.402859785590209</v>
      </c>
      <c r="AA79">
        <f t="shared" si="198"/>
        <v>79.228194935831667</v>
      </c>
      <c r="AB79">
        <f t="shared" si="198"/>
        <v>79.165006606775918</v>
      </c>
      <c r="AC79">
        <f t="shared" si="199"/>
        <v>98.093556553169108</v>
      </c>
    </row>
    <row r="80" spans="1:29" x14ac:dyDescent="0.25">
      <c r="B80">
        <f>'72h'!G48</f>
        <v>35618.333333333336</v>
      </c>
      <c r="C80">
        <f>'72h'!H48</f>
        <v>46924.333333333336</v>
      </c>
      <c r="D80">
        <f>'72h'!I48</f>
        <v>44465.333333333336</v>
      </c>
      <c r="E80">
        <f>'72h'!J48</f>
        <v>47894.333333333336</v>
      </c>
      <c r="F80">
        <f>'72h'!K48</f>
        <v>41921.333333333336</v>
      </c>
      <c r="G80">
        <f>'72h'!L48</f>
        <v>37832.333333333336</v>
      </c>
      <c r="H80">
        <f>'72h'!M48</f>
        <v>36679.333333333336</v>
      </c>
      <c r="I80">
        <f>'72h'!N48</f>
        <v>51421.333333333336</v>
      </c>
      <c r="K80">
        <f t="shared" ref="K80:R80" si="202">B80/B7*100</f>
        <v>169.40943321442728</v>
      </c>
      <c r="L80">
        <f t="shared" si="202"/>
        <v>162.19956216153935</v>
      </c>
      <c r="M80">
        <f t="shared" si="202"/>
        <v>171.34342928339308</v>
      </c>
      <c r="N80">
        <f t="shared" si="202"/>
        <v>175.9333406800622</v>
      </c>
      <c r="O80">
        <f t="shared" si="202"/>
        <v>131.11479477475788</v>
      </c>
      <c r="P80">
        <f t="shared" si="202"/>
        <v>133.16555203566821</v>
      </c>
      <c r="Q80">
        <f t="shared" si="202"/>
        <v>138.41780192963259</v>
      </c>
      <c r="R80">
        <f t="shared" si="202"/>
        <v>160.6866452090039</v>
      </c>
      <c r="V80">
        <f t="shared" si="201"/>
        <v>102.64892414932001</v>
      </c>
      <c r="W80">
        <f t="shared" si="194"/>
        <v>98.280303743763724</v>
      </c>
      <c r="X80">
        <f t="shared" si="195"/>
        <v>103.82077516151882</v>
      </c>
      <c r="Y80">
        <f t="shared" si="196"/>
        <v>106.60190403887266</v>
      </c>
      <c r="Z80">
        <f t="shared" si="197"/>
        <v>79.445355363727188</v>
      </c>
      <c r="AA80">
        <f t="shared" si="198"/>
        <v>80.687954565729143</v>
      </c>
      <c r="AB80">
        <f t="shared" si="198"/>
        <v>83.870408994322958</v>
      </c>
      <c r="AC80">
        <f t="shared" si="199"/>
        <v>97.363593885532495</v>
      </c>
    </row>
    <row r="81" spans="1:29" x14ac:dyDescent="0.25">
      <c r="B81">
        <f>'72h'!G49</f>
        <v>43369.333333333336</v>
      </c>
      <c r="C81">
        <f>'72h'!H49</f>
        <v>52924.333333333336</v>
      </c>
      <c r="D81">
        <f>'72h'!I49</f>
        <v>52580.333333333336</v>
      </c>
      <c r="E81">
        <f>'72h'!J49</f>
        <v>49306.333333333336</v>
      </c>
      <c r="F81">
        <f>'72h'!K49</f>
        <v>43692.333333333336</v>
      </c>
      <c r="G81">
        <f>'72h'!L49</f>
        <v>34459.333333333336</v>
      </c>
      <c r="H81">
        <f>'72h'!M49</f>
        <v>37530.333333333336</v>
      </c>
      <c r="I81">
        <f>'72h'!N49</f>
        <v>52721.333333333336</v>
      </c>
      <c r="K81">
        <f t="shared" ref="K81:R81" si="203">B81/B8*100</f>
        <v>163.92385128069446</v>
      </c>
      <c r="L81">
        <f t="shared" si="203"/>
        <v>175.76411721076462</v>
      </c>
      <c r="M81">
        <f t="shared" si="203"/>
        <v>172.13492219384972</v>
      </c>
      <c r="N81">
        <f t="shared" si="203"/>
        <v>170.7637782549468</v>
      </c>
      <c r="O81">
        <f t="shared" si="203"/>
        <v>135.52212572373864</v>
      </c>
      <c r="P81">
        <f t="shared" si="203"/>
        <v>124.27182131823483</v>
      </c>
      <c r="Q81">
        <f>H81/H8*100</f>
        <v>136.73248809870785</v>
      </c>
      <c r="R81">
        <f t="shared" si="203"/>
        <v>162.6097505808813</v>
      </c>
      <c r="V81">
        <f t="shared" si="201"/>
        <v>99.325088674834376</v>
      </c>
      <c r="W81">
        <f t="shared" si="194"/>
        <v>106.49936779437543</v>
      </c>
      <c r="X81">
        <f t="shared" si="195"/>
        <v>104.30035822952514</v>
      </c>
      <c r="Y81">
        <f t="shared" si="196"/>
        <v>103.46955177730064</v>
      </c>
      <c r="Z81">
        <f t="shared" si="197"/>
        <v>82.115854707823615</v>
      </c>
      <c r="AA81">
        <f t="shared" si="198"/>
        <v>75.299046330242831</v>
      </c>
      <c r="AB81">
        <f t="shared" si="198"/>
        <v>82.849240052807019</v>
      </c>
      <c r="AC81">
        <f t="shared" si="199"/>
        <v>98.528845983384286</v>
      </c>
    </row>
    <row r="82" spans="1:29" x14ac:dyDescent="0.25">
      <c r="B82">
        <f>'72h'!G50</f>
        <v>61089.333333333336</v>
      </c>
      <c r="C82">
        <f>'72h'!H50</f>
        <v>58222.333333333336</v>
      </c>
      <c r="D82">
        <f>'72h'!I50</f>
        <v>57766.333333333336</v>
      </c>
      <c r="E82">
        <f>'72h'!J50</f>
        <v>60675.333333333336</v>
      </c>
      <c r="F82">
        <f>'72h'!K50</f>
        <v>49622.333333333336</v>
      </c>
      <c r="G82">
        <f>'72h'!L50</f>
        <v>48737.333333333336</v>
      </c>
      <c r="H82">
        <f>'72h'!M50</f>
        <v>48997.333333333336</v>
      </c>
      <c r="I82">
        <f>'72h'!N50</f>
        <v>54779.333333333336</v>
      </c>
      <c r="K82">
        <f t="shared" ref="K82:R82" si="204">B82/B9*100</f>
        <v>171.33935416316075</v>
      </c>
      <c r="L82">
        <f t="shared" si="204"/>
        <v>166.14540231525078</v>
      </c>
      <c r="M82">
        <f t="shared" si="204"/>
        <v>183.21069880537055</v>
      </c>
      <c r="N82">
        <f t="shared" si="204"/>
        <v>171.76801419242821</v>
      </c>
      <c r="O82">
        <f t="shared" si="204"/>
        <v>138.95531722251781</v>
      </c>
      <c r="P82">
        <f t="shared" si="204"/>
        <v>137.75390993028077</v>
      </c>
      <c r="Q82">
        <f t="shared" si="204"/>
        <v>152.61114225793727</v>
      </c>
      <c r="R82">
        <f t="shared" si="204"/>
        <v>172.84908914973286</v>
      </c>
      <c r="V82">
        <f t="shared" si="201"/>
        <v>103.81830595599885</v>
      </c>
      <c r="W82">
        <f t="shared" si="194"/>
        <v>100.67117560348477</v>
      </c>
      <c r="X82">
        <f t="shared" si="195"/>
        <v>111.01141635491172</v>
      </c>
      <c r="Y82">
        <f t="shared" si="196"/>
        <v>104.07804055279919</v>
      </c>
      <c r="Z82">
        <f t="shared" si="197"/>
        <v>84.196101404016801</v>
      </c>
      <c r="AA82">
        <f t="shared" si="198"/>
        <v>83.46814214181218</v>
      </c>
      <c r="AB82">
        <f t="shared" si="198"/>
        <v>92.470467958817267</v>
      </c>
      <c r="AC82">
        <f t="shared" si="199"/>
        <v>104.73308779064476</v>
      </c>
    </row>
    <row r="83" spans="1:29" x14ac:dyDescent="0.25">
      <c r="B83" s="7">
        <f>'72h'!G51</f>
        <v>54822.333333333336</v>
      </c>
      <c r="C83" s="7">
        <f>'72h'!H51</f>
        <v>54548.333333333336</v>
      </c>
      <c r="D83" s="7">
        <f>'72h'!I51</f>
        <v>59255.333333333336</v>
      </c>
      <c r="E83" s="7">
        <f>'72h'!J51</f>
        <v>58419.333333333336</v>
      </c>
      <c r="F83" s="7">
        <f>'72h'!K51</f>
        <v>43347.333333333336</v>
      </c>
      <c r="G83" s="7">
        <f>'72h'!L51</f>
        <v>45118.333333333336</v>
      </c>
      <c r="H83" s="7">
        <f>'72h'!M51</f>
        <v>44219.333333333336</v>
      </c>
      <c r="I83" s="7">
        <f>'72h'!N51</f>
        <v>52341.333333333336</v>
      </c>
      <c r="K83" s="7">
        <f t="shared" ref="K83:R83" si="205">B83/B10*100</f>
        <v>171.05252210088403</v>
      </c>
      <c r="L83" s="7">
        <f t="shared" si="205"/>
        <v>179.52388788327576</v>
      </c>
      <c r="M83" s="7">
        <f t="shared" si="205"/>
        <v>167.54886991272221</v>
      </c>
      <c r="N83" s="7">
        <f t="shared" si="205"/>
        <v>183.36262816488806</v>
      </c>
      <c r="O83" s="7">
        <f t="shared" si="205"/>
        <v>135.48582025796506</v>
      </c>
      <c r="P83" s="7">
        <f t="shared" si="205"/>
        <v>140.86713082935259</v>
      </c>
      <c r="Q83" s="7">
        <f t="shared" si="205"/>
        <v>150.11485668375371</v>
      </c>
      <c r="R83" s="7">
        <f t="shared" si="205"/>
        <v>135.3083611233186</v>
      </c>
      <c r="V83" s="7">
        <f t="shared" si="201"/>
        <v>103.64450806266095</v>
      </c>
      <c r="W83" s="7">
        <f t="shared" si="194"/>
        <v>108.77749603823148</v>
      </c>
      <c r="X83" s="7">
        <f t="shared" si="195"/>
        <v>101.5215676756696</v>
      </c>
      <c r="Y83" s="7">
        <f t="shared" si="196"/>
        <v>111.10347371562214</v>
      </c>
      <c r="Z83" s="7">
        <f t="shared" si="197"/>
        <v>82.093856422771324</v>
      </c>
      <c r="AA83" s="7">
        <f t="shared" si="198"/>
        <v>85.354511571573568</v>
      </c>
      <c r="AB83" s="7">
        <f t="shared" si="198"/>
        <v>90.957913293487152</v>
      </c>
      <c r="AC83" s="7">
        <f t="shared" si="199"/>
        <v>81.98633000640659</v>
      </c>
    </row>
    <row r="84" spans="1:29" x14ac:dyDescent="0.25">
      <c r="A84" t="s">
        <v>60</v>
      </c>
      <c r="B84">
        <f>AVERAGE(B78:B83)</f>
        <v>62841.333333333336</v>
      </c>
      <c r="C84">
        <f>AVERAGE(C78:C83)</f>
        <v>63699.666666666657</v>
      </c>
      <c r="D84">
        <f t="shared" ref="D84" si="206">AVERAGE(D78:D83)</f>
        <v>63806.333333333321</v>
      </c>
      <c r="E84">
        <f t="shared" ref="E84" si="207">AVERAGE(E78:E83)</f>
        <v>56103.166666666664</v>
      </c>
      <c r="F84">
        <f t="shared" ref="F84" si="208">AVERAGE(F78:F83)</f>
        <v>49070.666666666664</v>
      </c>
      <c r="G84">
        <f t="shared" ref="G84" si="209">AVERAGE(G78:G83)</f>
        <v>43197.833333333336</v>
      </c>
      <c r="H84">
        <f t="shared" ref="H84" si="210">AVERAGE(H78:H83)</f>
        <v>41179.000000000007</v>
      </c>
      <c r="I84">
        <f t="shared" ref="I84" si="211">AVERAGE(I78:I83)</f>
        <v>58278.833333333336</v>
      </c>
      <c r="K84">
        <f>AVERAGE(K78:K83)</f>
        <v>164.7853650470532</v>
      </c>
      <c r="L84">
        <f t="shared" ref="L84" si="212">AVERAGE(L78:L83)</f>
        <v>174.75343622336786</v>
      </c>
      <c r="M84">
        <f t="shared" ref="M84" si="213">AVERAGE(M78:M83)</f>
        <v>181.63099681116171</v>
      </c>
      <c r="N84">
        <f t="shared" ref="N84" si="214">AVERAGE(N78:N83)</f>
        <v>173.73771395170454</v>
      </c>
      <c r="O84">
        <f t="shared" ref="O84" si="215">AVERAGE(O78:O83)</f>
        <v>138.95210707303912</v>
      </c>
      <c r="P84">
        <f t="shared" ref="P84" si="216">AVERAGE(P78:P83)</f>
        <v>132.58872336264659</v>
      </c>
      <c r="Q84">
        <f t="shared" ref="Q84" si="217">AVERAGE(Q78:Q83)</f>
        <v>140.98569139504639</v>
      </c>
      <c r="R84">
        <f t="shared" ref="R84" si="218">AVERAGE(R78:R83)</f>
        <v>165.29005389838639</v>
      </c>
      <c r="S84" t="s">
        <v>15</v>
      </c>
      <c r="T84">
        <f>AVERAGE(K78:K83,R78:R83)</f>
        <v>165.0377094727198</v>
      </c>
      <c r="V84">
        <f>AVERAGE(V78:V83)</f>
        <v>99.84709892880069</v>
      </c>
      <c r="W84">
        <f t="shared" ref="W84" si="219">AVERAGE(W78:W83)</f>
        <v>105.88697382052192</v>
      </c>
      <c r="X84">
        <f t="shared" ref="X84" si="220">AVERAGE(X78:X83)</f>
        <v>110.05423996216132</v>
      </c>
      <c r="Y84">
        <f t="shared" ref="Y84" si="221">AVERAGE(Y78:Y83)</f>
        <v>105.27152522098159</v>
      </c>
      <c r="Z84">
        <f>AVERAGE(Z78:Z83)</f>
        <v>84.19415630341588</v>
      </c>
      <c r="AA84">
        <f t="shared" ref="AA84" si="222">AVERAGE(AA78:AA83)</f>
        <v>80.338441309113705</v>
      </c>
      <c r="AB84">
        <f>AVERAGE(AB78:AB83)</f>
        <v>85.426350041746602</v>
      </c>
      <c r="AC84">
        <f t="shared" ref="AC84" si="223">AVERAGE(AC78:AC83)</f>
        <v>100.15290107119931</v>
      </c>
    </row>
    <row r="85" spans="1:29" x14ac:dyDescent="0.25">
      <c r="A85" t="s">
        <v>26</v>
      </c>
      <c r="B85">
        <f>MEDIAN(B78:B83)</f>
        <v>50922.333333333336</v>
      </c>
      <c r="C85">
        <f>MEDIAN(C78:C83)</f>
        <v>56385.333333333336</v>
      </c>
      <c r="D85">
        <f t="shared" ref="D85:I85" si="224">MEDIAN(D78:D83)</f>
        <v>58510.833333333336</v>
      </c>
      <c r="E85">
        <f t="shared" si="224"/>
        <v>57056.333333333336</v>
      </c>
      <c r="F85">
        <f t="shared" si="224"/>
        <v>46657.333333333336</v>
      </c>
      <c r="G85">
        <f t="shared" si="224"/>
        <v>44766.833333333336</v>
      </c>
      <c r="H85">
        <f t="shared" si="224"/>
        <v>39823.833333333336</v>
      </c>
      <c r="I85">
        <f t="shared" si="224"/>
        <v>53750.333333333336</v>
      </c>
      <c r="K85">
        <f>MEDIAN(K78:K83)</f>
        <v>166.66664224756087</v>
      </c>
      <c r="L85">
        <f t="shared" ref="L85:R85" si="225">MEDIAN(L78:L83)</f>
        <v>177.64400254702019</v>
      </c>
      <c r="M85">
        <f t="shared" si="225"/>
        <v>174.58035957012851</v>
      </c>
      <c r="N85">
        <f t="shared" si="225"/>
        <v>172.72005446190087</v>
      </c>
      <c r="O85">
        <f t="shared" si="225"/>
        <v>137.23872147312824</v>
      </c>
      <c r="P85">
        <f t="shared" si="225"/>
        <v>131.96097510717308</v>
      </c>
      <c r="Q85">
        <f t="shared" si="225"/>
        <v>137.90177386106461</v>
      </c>
      <c r="R85">
        <f t="shared" si="225"/>
        <v>162.25055472827933</v>
      </c>
      <c r="V85">
        <f>MEDIAN(V78:V83)</f>
        <v>100.98700641207719</v>
      </c>
      <c r="W85">
        <f t="shared" ref="W85:AC85" si="226">MEDIAN(W78:W83)</f>
        <v>107.63843191630346</v>
      </c>
      <c r="X85">
        <f t="shared" si="226"/>
        <v>105.78210284661402</v>
      </c>
      <c r="Y85">
        <f t="shared" si="226"/>
        <v>104.65490281810469</v>
      </c>
      <c r="Z85">
        <f t="shared" si="226"/>
        <v>83.155978055920201</v>
      </c>
      <c r="AA85">
        <f t="shared" si="226"/>
        <v>79.958074750780412</v>
      </c>
      <c r="AB85">
        <f t="shared" si="226"/>
        <v>83.557736169296106</v>
      </c>
      <c r="AC85">
        <f t="shared" si="226"/>
        <v>98.311201268276704</v>
      </c>
    </row>
    <row r="86" spans="1:29" x14ac:dyDescent="0.25">
      <c r="A86" t="s">
        <v>27</v>
      </c>
      <c r="B86">
        <f>STDEV(B78:B83)</f>
        <v>36504.756851676204</v>
      </c>
      <c r="C86">
        <f t="shared" ref="C86:I86" si="227">STDEV(C78:C83)</f>
        <v>19724.014740074294</v>
      </c>
      <c r="D86">
        <f t="shared" si="227"/>
        <v>21582.97973867373</v>
      </c>
      <c r="E86">
        <f t="shared" si="227"/>
        <v>6522.7564546490939</v>
      </c>
      <c r="F86">
        <f t="shared" si="227"/>
        <v>7443.6195406983825</v>
      </c>
      <c r="G86">
        <f t="shared" si="227"/>
        <v>5838.7252290204251</v>
      </c>
      <c r="H86">
        <f t="shared" si="227"/>
        <v>4681.4686869258021</v>
      </c>
      <c r="I86">
        <f t="shared" si="227"/>
        <v>11779.382696049908</v>
      </c>
      <c r="K86">
        <f>STDEV(K78:K83)</f>
        <v>7.1064495675281929</v>
      </c>
      <c r="L86">
        <f t="shared" ref="L86:R86" si="228">STDEV(L78:L83)</f>
        <v>8.6601877478377496</v>
      </c>
      <c r="M86">
        <f t="shared" si="228"/>
        <v>18.862580287274454</v>
      </c>
      <c r="N86">
        <f t="shared" si="228"/>
        <v>5.596100204246131</v>
      </c>
      <c r="O86">
        <f t="shared" si="228"/>
        <v>6.2297161310610401</v>
      </c>
      <c r="P86">
        <f t="shared" si="228"/>
        <v>6.050757694932674</v>
      </c>
      <c r="Q86">
        <f t="shared" si="228"/>
        <v>8.5196126607729568</v>
      </c>
      <c r="R86">
        <f t="shared" si="228"/>
        <v>20.45440167769128</v>
      </c>
      <c r="V86">
        <f>STDEV(V78:V83)</f>
        <v>4.3059550391438632</v>
      </c>
      <c r="W86">
        <f t="shared" ref="W86:AC86" si="229">STDEV(W78:W83)</f>
        <v>5.2473993825449066</v>
      </c>
      <c r="X86">
        <f t="shared" si="229"/>
        <v>11.429254773068923</v>
      </c>
      <c r="Y86">
        <f t="shared" si="229"/>
        <v>3.3908009400549468</v>
      </c>
      <c r="Z86">
        <f t="shared" si="229"/>
        <v>3.7747228502894283</v>
      </c>
      <c r="AA86">
        <f t="shared" si="229"/>
        <v>3.6662879739813894</v>
      </c>
      <c r="AB86">
        <f t="shared" si="229"/>
        <v>5.1622218267524023</v>
      </c>
      <c r="AC86">
        <f t="shared" si="229"/>
        <v>12.393774576150726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00h</vt:lpstr>
      <vt:lpstr>12h</vt:lpstr>
      <vt:lpstr>24h</vt:lpstr>
      <vt:lpstr>36h</vt:lpstr>
      <vt:lpstr>48h</vt:lpstr>
      <vt:lpstr>60h</vt:lpstr>
      <vt:lpstr>72h</vt:lpstr>
      <vt:lpstr>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Schinke, Christian</dc:creator>
  <cp:lastModifiedBy>Schinke, Christian</cp:lastModifiedBy>
  <dcterms:created xsi:type="dcterms:W3CDTF">2024-04-12T20:17:18Z</dcterms:created>
  <dcterms:modified xsi:type="dcterms:W3CDTF">2025-10-26T20:37:37Z</dcterms:modified>
</cp:coreProperties>
</file>