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_Pat_cells/Manuscript_1_Timeline/202502_Revision/20251014_Rebuttal/Open_Data/"/>
    </mc:Choice>
  </mc:AlternateContent>
  <xr:revisionPtr revIDLastSave="0" documentId="8_{66A46033-DBF9-4F33-A1BF-AE93802C2398}" xr6:coauthVersionLast="47" xr6:coauthVersionMax="47" xr10:uidLastSave="{00000000-0000-0000-0000-000000000000}"/>
  <bookViews>
    <workbookView xWindow="-28920" yWindow="6810" windowWidth="29040" windowHeight="15840" activeTab="7" xr2:uid="{1CDC132D-17CC-4ED3-9F5D-C745851A982D}"/>
  </bookViews>
  <sheets>
    <sheet name="00h" sheetId="1" r:id="rId1"/>
    <sheet name="12h" sheetId="2" r:id="rId2"/>
    <sheet name="24h" sheetId="3" r:id="rId3"/>
    <sheet name="36h" sheetId="4" r:id="rId4"/>
    <sheet name="48h" sheetId="5" r:id="rId5"/>
    <sheet name="60h" sheetId="6" r:id="rId6"/>
    <sheet name="72h" sheetId="7" r:id="rId7"/>
    <sheet name="All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44" i="7" l="1"/>
  <c r="N51" i="7" s="1"/>
  <c r="I83" i="8" s="1"/>
  <c r="S44" i="6"/>
  <c r="G51" i="6" s="1"/>
  <c r="B71" i="8" s="1"/>
  <c r="S44" i="5"/>
  <c r="G51" i="5" s="1"/>
  <c r="S44" i="4"/>
  <c r="G51" i="4" s="1"/>
  <c r="S44" i="3"/>
  <c r="G51" i="3" s="1"/>
  <c r="B34" i="8" s="1"/>
  <c r="S44" i="2"/>
  <c r="G51" i="2" s="1"/>
  <c r="B22" i="8" s="1"/>
  <c r="S44" i="1"/>
  <c r="G51" i="1" s="1"/>
  <c r="G47" i="1" l="1"/>
  <c r="G48" i="7"/>
  <c r="G46" i="7"/>
  <c r="H47" i="7"/>
  <c r="H49" i="7"/>
  <c r="H50" i="7"/>
  <c r="H51" i="7"/>
  <c r="I46" i="7"/>
  <c r="I47" i="7"/>
  <c r="I48" i="7"/>
  <c r="I49" i="7"/>
  <c r="I50" i="7"/>
  <c r="I51" i="7"/>
  <c r="J46" i="7"/>
  <c r="J50" i="7"/>
  <c r="K46" i="7"/>
  <c r="K47" i="7"/>
  <c r="K48" i="7"/>
  <c r="K49" i="7"/>
  <c r="K50" i="7"/>
  <c r="K51" i="7"/>
  <c r="G49" i="7"/>
  <c r="G51" i="7"/>
  <c r="H46" i="7"/>
  <c r="H48" i="7"/>
  <c r="J47" i="7"/>
  <c r="J51" i="7"/>
  <c r="L46" i="7"/>
  <c r="L47" i="7"/>
  <c r="L48" i="7"/>
  <c r="L49" i="7"/>
  <c r="L50" i="7"/>
  <c r="L51" i="7"/>
  <c r="M46" i="7"/>
  <c r="M47" i="7"/>
  <c r="M48" i="7"/>
  <c r="M49" i="7"/>
  <c r="M50" i="7"/>
  <c r="M51" i="7"/>
  <c r="G47" i="7"/>
  <c r="G50" i="7"/>
  <c r="J48" i="7"/>
  <c r="J49" i="7"/>
  <c r="N46" i="7"/>
  <c r="N47" i="7"/>
  <c r="N48" i="7"/>
  <c r="N49" i="7"/>
  <c r="N50" i="7"/>
  <c r="I46" i="1"/>
  <c r="I47" i="1"/>
  <c r="I48" i="1"/>
  <c r="I49" i="1"/>
  <c r="I50" i="1"/>
  <c r="I51" i="1"/>
  <c r="G49" i="1"/>
  <c r="H47" i="1"/>
  <c r="H51" i="1"/>
  <c r="J51" i="1"/>
  <c r="K46" i="1"/>
  <c r="K47" i="1"/>
  <c r="K48" i="1"/>
  <c r="K49" i="1"/>
  <c r="K50" i="1"/>
  <c r="K51" i="1"/>
  <c r="H46" i="1"/>
  <c r="H49" i="1"/>
  <c r="J47" i="1"/>
  <c r="J49" i="1"/>
  <c r="L46" i="1"/>
  <c r="L47" i="1"/>
  <c r="L48" i="1"/>
  <c r="L49" i="1"/>
  <c r="L50" i="1"/>
  <c r="L51" i="1"/>
  <c r="G48" i="1"/>
  <c r="H48" i="1"/>
  <c r="J48" i="1"/>
  <c r="M46" i="1"/>
  <c r="M47" i="1"/>
  <c r="M48" i="1"/>
  <c r="M49" i="1"/>
  <c r="M50" i="1"/>
  <c r="M51" i="1"/>
  <c r="G50" i="1"/>
  <c r="H50" i="1"/>
  <c r="J46" i="1"/>
  <c r="J50" i="1"/>
  <c r="N46" i="1"/>
  <c r="N47" i="1"/>
  <c r="N48" i="1"/>
  <c r="N49" i="1"/>
  <c r="N50" i="1"/>
  <c r="N51" i="1"/>
  <c r="I10" i="8" s="1"/>
  <c r="R10" i="8" s="1"/>
  <c r="B46" i="8"/>
  <c r="G46" i="1"/>
  <c r="B58" i="8"/>
  <c r="H46" i="6"/>
  <c r="H49" i="6"/>
  <c r="I46" i="6"/>
  <c r="I47" i="6"/>
  <c r="I48" i="6"/>
  <c r="I49" i="6"/>
  <c r="I50" i="6"/>
  <c r="I51" i="6"/>
  <c r="N47" i="6"/>
  <c r="H51" i="6"/>
  <c r="J46" i="6"/>
  <c r="J47" i="6"/>
  <c r="J48" i="6"/>
  <c r="J49" i="6"/>
  <c r="J50" i="6"/>
  <c r="J51" i="6"/>
  <c r="N46" i="6"/>
  <c r="N48" i="6"/>
  <c r="N51" i="6"/>
  <c r="K46" i="6"/>
  <c r="K47" i="6"/>
  <c r="K48" i="6"/>
  <c r="K49" i="6"/>
  <c r="K50" i="6"/>
  <c r="K51" i="6"/>
  <c r="H47" i="6"/>
  <c r="H50" i="6"/>
  <c r="L46" i="6"/>
  <c r="L47" i="6"/>
  <c r="L48" i="6"/>
  <c r="L49" i="6"/>
  <c r="L50" i="6"/>
  <c r="L51" i="6"/>
  <c r="N50" i="6"/>
  <c r="H48" i="6"/>
  <c r="M46" i="6"/>
  <c r="M47" i="6"/>
  <c r="M48" i="6"/>
  <c r="M49" i="6"/>
  <c r="M50" i="6"/>
  <c r="M51" i="6"/>
  <c r="N49" i="6"/>
  <c r="G46" i="6"/>
  <c r="G47" i="6"/>
  <c r="G48" i="6"/>
  <c r="G49" i="6"/>
  <c r="G50" i="6"/>
  <c r="J51" i="5"/>
  <c r="H48" i="5"/>
  <c r="J48" i="5"/>
  <c r="H49" i="5"/>
  <c r="J49" i="5"/>
  <c r="H46" i="5"/>
  <c r="H50" i="5"/>
  <c r="J47" i="5"/>
  <c r="J46" i="5"/>
  <c r="J50" i="5"/>
  <c r="H47" i="5"/>
  <c r="H51" i="5"/>
  <c r="I46" i="5"/>
  <c r="I47" i="5"/>
  <c r="I48" i="5"/>
  <c r="I49" i="5"/>
  <c r="I50" i="5"/>
  <c r="I51" i="5"/>
  <c r="K46" i="5"/>
  <c r="K47" i="5"/>
  <c r="K48" i="5"/>
  <c r="K49" i="5"/>
  <c r="K50" i="5"/>
  <c r="K51" i="5"/>
  <c r="L46" i="5"/>
  <c r="L47" i="5"/>
  <c r="L48" i="5"/>
  <c r="L49" i="5"/>
  <c r="L50" i="5"/>
  <c r="L51" i="5"/>
  <c r="M46" i="5"/>
  <c r="M47" i="5"/>
  <c r="M48" i="5"/>
  <c r="M49" i="5"/>
  <c r="M50" i="5"/>
  <c r="M51" i="5"/>
  <c r="N46" i="5"/>
  <c r="N47" i="5"/>
  <c r="N48" i="5"/>
  <c r="N49" i="5"/>
  <c r="N50" i="5"/>
  <c r="N51" i="5"/>
  <c r="G46" i="5"/>
  <c r="G47" i="5"/>
  <c r="G48" i="5"/>
  <c r="G49" i="5"/>
  <c r="G50" i="5"/>
  <c r="J48" i="4"/>
  <c r="H49" i="4"/>
  <c r="J49" i="4"/>
  <c r="H46" i="4"/>
  <c r="H50" i="4"/>
  <c r="J46" i="4"/>
  <c r="J50" i="4"/>
  <c r="H48" i="4"/>
  <c r="H47" i="4"/>
  <c r="H51" i="4"/>
  <c r="J47" i="4"/>
  <c r="J51" i="4"/>
  <c r="I46" i="4"/>
  <c r="I47" i="4"/>
  <c r="I48" i="4"/>
  <c r="I49" i="4"/>
  <c r="I50" i="4"/>
  <c r="I51" i="4"/>
  <c r="K46" i="4"/>
  <c r="K47" i="4"/>
  <c r="K48" i="4"/>
  <c r="K49" i="4"/>
  <c r="K50" i="4"/>
  <c r="K51" i="4"/>
  <c r="L47" i="4"/>
  <c r="L49" i="4"/>
  <c r="L50" i="4"/>
  <c r="L51" i="4"/>
  <c r="L48" i="4"/>
  <c r="M46" i="4"/>
  <c r="M47" i="4"/>
  <c r="M48" i="4"/>
  <c r="M49" i="4"/>
  <c r="M50" i="4"/>
  <c r="M51" i="4"/>
  <c r="N46" i="4"/>
  <c r="N47" i="4"/>
  <c r="N48" i="4"/>
  <c r="N49" i="4"/>
  <c r="N50" i="4"/>
  <c r="N51" i="4"/>
  <c r="L46" i="4"/>
  <c r="G46" i="4"/>
  <c r="G47" i="4"/>
  <c r="G48" i="4"/>
  <c r="G49" i="4"/>
  <c r="G50" i="4"/>
  <c r="H46" i="3"/>
  <c r="H47" i="3"/>
  <c r="H48" i="3"/>
  <c r="H49" i="3"/>
  <c r="H50" i="3"/>
  <c r="H51" i="3"/>
  <c r="I46" i="3"/>
  <c r="I47" i="3"/>
  <c r="I48" i="3"/>
  <c r="I49" i="3"/>
  <c r="I50" i="3"/>
  <c r="I51" i="3"/>
  <c r="J46" i="3"/>
  <c r="J47" i="3"/>
  <c r="J48" i="3"/>
  <c r="J49" i="3"/>
  <c r="J50" i="3"/>
  <c r="J51" i="3"/>
  <c r="K46" i="3"/>
  <c r="K47" i="3"/>
  <c r="K48" i="3"/>
  <c r="K49" i="3"/>
  <c r="K50" i="3"/>
  <c r="K51" i="3"/>
  <c r="L46" i="3"/>
  <c r="L47" i="3"/>
  <c r="L48" i="3"/>
  <c r="L49" i="3"/>
  <c r="L50" i="3"/>
  <c r="L51" i="3"/>
  <c r="M46" i="3"/>
  <c r="M47" i="3"/>
  <c r="M48" i="3"/>
  <c r="M49" i="3"/>
  <c r="M50" i="3"/>
  <c r="M51" i="3"/>
  <c r="N46" i="3"/>
  <c r="N47" i="3"/>
  <c r="N48" i="3"/>
  <c r="N49" i="3"/>
  <c r="N50" i="3"/>
  <c r="N51" i="3"/>
  <c r="G46" i="3"/>
  <c r="G47" i="3"/>
  <c r="G48" i="3"/>
  <c r="G49" i="3"/>
  <c r="G50" i="3"/>
  <c r="H48" i="2"/>
  <c r="M48" i="2"/>
  <c r="M49" i="2"/>
  <c r="H46" i="2"/>
  <c r="H50" i="2"/>
  <c r="M46" i="2"/>
  <c r="M50" i="2"/>
  <c r="H49" i="2"/>
  <c r="H47" i="2"/>
  <c r="H51" i="2"/>
  <c r="M47" i="2"/>
  <c r="M51" i="2"/>
  <c r="I46" i="2"/>
  <c r="I47" i="2"/>
  <c r="I48" i="2"/>
  <c r="I49" i="2"/>
  <c r="I50" i="2"/>
  <c r="I51" i="2"/>
  <c r="J46" i="2"/>
  <c r="J47" i="2"/>
  <c r="J48" i="2"/>
  <c r="J49" i="2"/>
  <c r="J50" i="2"/>
  <c r="J51" i="2"/>
  <c r="K46" i="2"/>
  <c r="K47" i="2"/>
  <c r="K48" i="2"/>
  <c r="K49" i="2"/>
  <c r="K50" i="2"/>
  <c r="K51" i="2"/>
  <c r="L46" i="2"/>
  <c r="L47" i="2"/>
  <c r="L48" i="2"/>
  <c r="L49" i="2"/>
  <c r="L50" i="2"/>
  <c r="L51" i="2"/>
  <c r="N46" i="2"/>
  <c r="N47" i="2"/>
  <c r="N48" i="2"/>
  <c r="N49" i="2"/>
  <c r="N50" i="2"/>
  <c r="N51" i="2"/>
  <c r="G46" i="2"/>
  <c r="G47" i="2"/>
  <c r="G48" i="2"/>
  <c r="G49" i="2"/>
  <c r="G50" i="2"/>
  <c r="H70" i="8" l="1"/>
  <c r="E71" i="8"/>
  <c r="B70" i="8"/>
  <c r="H69" i="8"/>
  <c r="G69" i="8"/>
  <c r="F69" i="8"/>
  <c r="E70" i="8"/>
  <c r="D70" i="8"/>
  <c r="B69" i="8"/>
  <c r="H68" i="8"/>
  <c r="G68" i="8"/>
  <c r="F68" i="8"/>
  <c r="E69" i="8"/>
  <c r="E73" i="8" s="1"/>
  <c r="D69" i="8"/>
  <c r="D74" i="8" s="1"/>
  <c r="B68" i="8"/>
  <c r="H67" i="8"/>
  <c r="G67" i="8"/>
  <c r="F67" i="8"/>
  <c r="E68" i="8"/>
  <c r="D68" i="8"/>
  <c r="B67" i="8"/>
  <c r="H66" i="8"/>
  <c r="H74" i="8" s="1"/>
  <c r="G66" i="8"/>
  <c r="F66" i="8"/>
  <c r="E67" i="8"/>
  <c r="D67" i="8"/>
  <c r="G70" i="8"/>
  <c r="D71" i="8"/>
  <c r="B66" i="8"/>
  <c r="B73" i="8" s="1"/>
  <c r="C68" i="8"/>
  <c r="C70" i="8"/>
  <c r="I71" i="8"/>
  <c r="E66" i="8"/>
  <c r="D66" i="8"/>
  <c r="I70" i="8"/>
  <c r="F70" i="8"/>
  <c r="I69" i="8"/>
  <c r="C67" i="8"/>
  <c r="I68" i="8"/>
  <c r="C71" i="8"/>
  <c r="C69" i="8"/>
  <c r="H71" i="8"/>
  <c r="G71" i="8"/>
  <c r="F71" i="8"/>
  <c r="I66" i="8"/>
  <c r="I67" i="8"/>
  <c r="C66" i="8"/>
  <c r="C46" i="8"/>
  <c r="D44" i="8"/>
  <c r="B44" i="8"/>
  <c r="I43" i="8"/>
  <c r="H41" i="8"/>
  <c r="F45" i="8"/>
  <c r="D43" i="8"/>
  <c r="E45" i="8"/>
  <c r="G41" i="8"/>
  <c r="F41" i="8"/>
  <c r="E44" i="8"/>
  <c r="H44" i="8"/>
  <c r="B45" i="8"/>
  <c r="H54" i="4"/>
  <c r="C43" i="8"/>
  <c r="B43" i="8"/>
  <c r="I42" i="8"/>
  <c r="G43" i="8"/>
  <c r="F44" i="8"/>
  <c r="D42" i="8"/>
  <c r="J54" i="4"/>
  <c r="E41" i="8"/>
  <c r="G44" i="8"/>
  <c r="G42" i="8"/>
  <c r="H42" i="8"/>
  <c r="C45" i="8"/>
  <c r="D46" i="8"/>
  <c r="I44" i="8"/>
  <c r="F46" i="8"/>
  <c r="B42" i="8"/>
  <c r="I41" i="8"/>
  <c r="G46" i="8"/>
  <c r="F43" i="8"/>
  <c r="D41" i="8"/>
  <c r="B41" i="8"/>
  <c r="H46" i="8"/>
  <c r="G45" i="8"/>
  <c r="F42" i="8"/>
  <c r="E46" i="8"/>
  <c r="C41" i="8"/>
  <c r="H45" i="8"/>
  <c r="E42" i="8"/>
  <c r="I46" i="8"/>
  <c r="R46" i="8" s="1"/>
  <c r="C44" i="8"/>
  <c r="I45" i="8"/>
  <c r="H43" i="8"/>
  <c r="J56" i="4"/>
  <c r="D45" i="8"/>
  <c r="C42" i="8"/>
  <c r="E43" i="8"/>
  <c r="H55" i="3"/>
  <c r="Q52" i="1"/>
  <c r="N61" i="1" s="1"/>
  <c r="D56" i="8"/>
  <c r="B55" i="8"/>
  <c r="G57" i="8"/>
  <c r="C57" i="8"/>
  <c r="H58" i="8"/>
  <c r="D54" i="8"/>
  <c r="B53" i="8"/>
  <c r="H57" i="8"/>
  <c r="G55" i="8"/>
  <c r="F55" i="8"/>
  <c r="D53" i="8"/>
  <c r="E56" i="8"/>
  <c r="B56" i="8"/>
  <c r="J54" i="5"/>
  <c r="E54" i="8"/>
  <c r="I53" i="8"/>
  <c r="D55" i="8"/>
  <c r="F56" i="8"/>
  <c r="I58" i="8"/>
  <c r="R58" i="8" s="1"/>
  <c r="H56" i="8"/>
  <c r="G54" i="8"/>
  <c r="F54" i="8"/>
  <c r="C58" i="8"/>
  <c r="C56" i="8"/>
  <c r="I54" i="8"/>
  <c r="F58" i="8"/>
  <c r="F57" i="8"/>
  <c r="B54" i="8"/>
  <c r="G56" i="8"/>
  <c r="H54" i="5"/>
  <c r="C53" i="8"/>
  <c r="I57" i="8"/>
  <c r="H55" i="8"/>
  <c r="G53" i="8"/>
  <c r="F53" i="8"/>
  <c r="C54" i="8"/>
  <c r="E55" i="8"/>
  <c r="G58" i="8"/>
  <c r="I56" i="8"/>
  <c r="H54" i="8"/>
  <c r="J56" i="5"/>
  <c r="D58" i="8"/>
  <c r="E57" i="8"/>
  <c r="C55" i="8"/>
  <c r="B57" i="8"/>
  <c r="I55" i="8"/>
  <c r="H53" i="8"/>
  <c r="J55" i="5"/>
  <c r="D57" i="8"/>
  <c r="E53" i="8"/>
  <c r="E58" i="8"/>
  <c r="N54" i="1"/>
  <c r="R71" i="8"/>
  <c r="R83" i="8"/>
  <c r="J55" i="1"/>
  <c r="H79" i="8"/>
  <c r="E81" i="8"/>
  <c r="H78" i="8"/>
  <c r="F82" i="8"/>
  <c r="C80" i="8"/>
  <c r="I79" i="8"/>
  <c r="G83" i="8"/>
  <c r="F81" i="8"/>
  <c r="E82" i="8"/>
  <c r="H83" i="8"/>
  <c r="G81" i="8"/>
  <c r="F79" i="8"/>
  <c r="B82" i="8"/>
  <c r="C78" i="8"/>
  <c r="D81" i="8"/>
  <c r="D79" i="8"/>
  <c r="H82" i="8"/>
  <c r="G80" i="8"/>
  <c r="F78" i="8"/>
  <c r="C79" i="8"/>
  <c r="C83" i="8"/>
  <c r="C82" i="8"/>
  <c r="C81" i="8"/>
  <c r="G82" i="8"/>
  <c r="F80" i="8"/>
  <c r="D78" i="8"/>
  <c r="B81" i="8"/>
  <c r="B80" i="8"/>
  <c r="H81" i="8"/>
  <c r="G79" i="8"/>
  <c r="D83" i="8"/>
  <c r="B79" i="8"/>
  <c r="E80" i="8"/>
  <c r="I81" i="8"/>
  <c r="F83" i="8"/>
  <c r="B83" i="8"/>
  <c r="I80" i="8"/>
  <c r="D80" i="8"/>
  <c r="E83" i="8"/>
  <c r="I82" i="8"/>
  <c r="H80" i="8"/>
  <c r="G78" i="8"/>
  <c r="D82" i="8"/>
  <c r="E78" i="8"/>
  <c r="E79" i="8"/>
  <c r="I33" i="8"/>
  <c r="C32" i="8"/>
  <c r="F34" i="8"/>
  <c r="B33" i="8"/>
  <c r="I31" i="8"/>
  <c r="H29" i="8"/>
  <c r="F33" i="8"/>
  <c r="E31" i="8"/>
  <c r="D32" i="8"/>
  <c r="C30" i="8"/>
  <c r="E33" i="8"/>
  <c r="D33" i="8"/>
  <c r="B32" i="8"/>
  <c r="I30" i="8"/>
  <c r="G34" i="8"/>
  <c r="F32" i="8"/>
  <c r="E30" i="8"/>
  <c r="D31" i="8"/>
  <c r="C29" i="8"/>
  <c r="H31" i="8"/>
  <c r="I32" i="8"/>
  <c r="H30" i="8"/>
  <c r="C31" i="8"/>
  <c r="D30" i="8"/>
  <c r="D34" i="8"/>
  <c r="E32" i="8"/>
  <c r="B31" i="8"/>
  <c r="I29" i="8"/>
  <c r="G33" i="8"/>
  <c r="F31" i="8"/>
  <c r="E29" i="8"/>
  <c r="B30" i="8"/>
  <c r="H34" i="8"/>
  <c r="G32" i="8"/>
  <c r="F30" i="8"/>
  <c r="H56" i="3"/>
  <c r="D29" i="8"/>
  <c r="G29" i="8"/>
  <c r="B29" i="8"/>
  <c r="H33" i="8"/>
  <c r="G31" i="8"/>
  <c r="F29" i="8"/>
  <c r="C34" i="8"/>
  <c r="I34" i="8"/>
  <c r="R34" i="8" s="1"/>
  <c r="H32" i="8"/>
  <c r="G30" i="8"/>
  <c r="E34" i="8"/>
  <c r="H54" i="3"/>
  <c r="C33" i="8"/>
  <c r="D20" i="8"/>
  <c r="B20" i="8"/>
  <c r="I18" i="8"/>
  <c r="F22" i="8"/>
  <c r="E20" i="8"/>
  <c r="D19" i="8"/>
  <c r="H21" i="8"/>
  <c r="H54" i="2"/>
  <c r="C20" i="8"/>
  <c r="B19" i="8"/>
  <c r="I17" i="8"/>
  <c r="F21" i="8"/>
  <c r="E19" i="8"/>
  <c r="D18" i="8"/>
  <c r="H17" i="8"/>
  <c r="E21" i="8"/>
  <c r="B18" i="8"/>
  <c r="G22" i="8"/>
  <c r="F20" i="8"/>
  <c r="E18" i="8"/>
  <c r="D17" i="8"/>
  <c r="C21" i="8"/>
  <c r="G17" i="8"/>
  <c r="B17" i="8"/>
  <c r="F19" i="8"/>
  <c r="E17" i="8"/>
  <c r="H22" i="8"/>
  <c r="C17" i="8"/>
  <c r="I19" i="8"/>
  <c r="G21" i="8"/>
  <c r="I22" i="8"/>
  <c r="R22" i="8" s="1"/>
  <c r="G20" i="8"/>
  <c r="F18" i="8"/>
  <c r="H56" i="2"/>
  <c r="M54" i="2"/>
  <c r="H18" i="8"/>
  <c r="H20" i="8"/>
  <c r="B21" i="8"/>
  <c r="G19" i="8"/>
  <c r="F17" i="8"/>
  <c r="D22" i="8"/>
  <c r="C22" i="8"/>
  <c r="H19" i="8"/>
  <c r="I21" i="8"/>
  <c r="I20" i="8"/>
  <c r="G18" i="8"/>
  <c r="E22" i="8"/>
  <c r="D21" i="8"/>
  <c r="C18" i="8"/>
  <c r="C19" i="8"/>
  <c r="C6" i="8"/>
  <c r="D8" i="8"/>
  <c r="G9" i="8"/>
  <c r="F9" i="8"/>
  <c r="O70" i="8" s="1"/>
  <c r="F7" i="8"/>
  <c r="O68" i="8" s="1"/>
  <c r="G55" i="1"/>
  <c r="B5" i="8"/>
  <c r="G54" i="1"/>
  <c r="F8" i="8"/>
  <c r="H10" i="8"/>
  <c r="F5" i="8"/>
  <c r="G8" i="8"/>
  <c r="D7" i="8"/>
  <c r="M68" i="8" s="1"/>
  <c r="C5" i="8"/>
  <c r="L66" i="8" s="1"/>
  <c r="D6" i="8"/>
  <c r="H9" i="8"/>
  <c r="Q70" i="8" s="1"/>
  <c r="G7" i="8"/>
  <c r="P68" i="8" s="1"/>
  <c r="I9" i="8"/>
  <c r="E9" i="8"/>
  <c r="N70" i="8" s="1"/>
  <c r="H8" i="8"/>
  <c r="Q69" i="8" s="1"/>
  <c r="E7" i="8"/>
  <c r="N68" i="8" s="1"/>
  <c r="G6" i="8"/>
  <c r="D5" i="8"/>
  <c r="F6" i="8"/>
  <c r="E10" i="8"/>
  <c r="I8" i="8"/>
  <c r="E8" i="8"/>
  <c r="H7" i="8"/>
  <c r="Q68" i="8" s="1"/>
  <c r="E5" i="8"/>
  <c r="G5" i="8"/>
  <c r="C10" i="8"/>
  <c r="H6" i="8"/>
  <c r="C9" i="8"/>
  <c r="L70" i="8" s="1"/>
  <c r="I7" i="8"/>
  <c r="R68" i="8" s="1"/>
  <c r="B10" i="8"/>
  <c r="B9" i="8"/>
  <c r="K70" i="8" s="1"/>
  <c r="C8" i="8"/>
  <c r="E6" i="8"/>
  <c r="B8" i="8"/>
  <c r="I6" i="8"/>
  <c r="H5" i="8"/>
  <c r="M54" i="1"/>
  <c r="B6" i="8"/>
  <c r="D10" i="8"/>
  <c r="I5" i="8"/>
  <c r="B7" i="8"/>
  <c r="F10" i="8"/>
  <c r="O71" i="8" s="1"/>
  <c r="G10" i="8"/>
  <c r="D9" i="8"/>
  <c r="C7" i="8"/>
  <c r="G72" i="8"/>
  <c r="F72" i="8"/>
  <c r="G54" i="7"/>
  <c r="B78" i="8"/>
  <c r="J56" i="7"/>
  <c r="J55" i="7"/>
  <c r="H56" i="7"/>
  <c r="J54" i="7"/>
  <c r="H55" i="7"/>
  <c r="G56" i="7"/>
  <c r="Q52" i="7"/>
  <c r="I78" i="8"/>
  <c r="H54" i="7"/>
  <c r="G55" i="7"/>
  <c r="M56" i="7"/>
  <c r="M55" i="7"/>
  <c r="M54" i="7"/>
  <c r="I54" i="7"/>
  <c r="I55" i="7"/>
  <c r="I56" i="7"/>
  <c r="N55" i="7"/>
  <c r="N54" i="7"/>
  <c r="N56" i="7"/>
  <c r="K56" i="7"/>
  <c r="K55" i="7"/>
  <c r="K54" i="7"/>
  <c r="L56" i="7"/>
  <c r="L55" i="7"/>
  <c r="L54" i="7"/>
  <c r="M55" i="6"/>
  <c r="M54" i="6"/>
  <c r="M56" i="6"/>
  <c r="L56" i="6"/>
  <c r="L55" i="6"/>
  <c r="L54" i="6"/>
  <c r="K56" i="6"/>
  <c r="K55" i="6"/>
  <c r="K54" i="6"/>
  <c r="Q52" i="6"/>
  <c r="G66" i="6" s="1"/>
  <c r="G54" i="6"/>
  <c r="G56" i="6"/>
  <c r="G55" i="6"/>
  <c r="J56" i="6"/>
  <c r="J55" i="6"/>
  <c r="J54" i="6"/>
  <c r="I56" i="6"/>
  <c r="I55" i="6"/>
  <c r="I54" i="6"/>
  <c r="H66" i="6"/>
  <c r="H56" i="6"/>
  <c r="H55" i="6"/>
  <c r="H54" i="6"/>
  <c r="N56" i="6"/>
  <c r="N55" i="6"/>
  <c r="N54" i="6"/>
  <c r="H56" i="5"/>
  <c r="H55" i="5"/>
  <c r="K56" i="5"/>
  <c r="K55" i="5"/>
  <c r="K54" i="5"/>
  <c r="L56" i="5"/>
  <c r="L55" i="5"/>
  <c r="L54" i="5"/>
  <c r="M56" i="5"/>
  <c r="M55" i="5"/>
  <c r="M54" i="5"/>
  <c r="I54" i="5"/>
  <c r="I55" i="5"/>
  <c r="I56" i="5"/>
  <c r="N56" i="5"/>
  <c r="N55" i="5"/>
  <c r="N54" i="5"/>
  <c r="Q52" i="5"/>
  <c r="I62" i="5" s="1"/>
  <c r="G54" i="5"/>
  <c r="G56" i="5"/>
  <c r="G55" i="5"/>
  <c r="J55" i="4"/>
  <c r="H56" i="4"/>
  <c r="H55" i="4"/>
  <c r="I55" i="4"/>
  <c r="I54" i="4"/>
  <c r="I56" i="4"/>
  <c r="L56" i="4"/>
  <c r="L55" i="4"/>
  <c r="L54" i="4"/>
  <c r="N61" i="4"/>
  <c r="N56" i="4"/>
  <c r="N55" i="4"/>
  <c r="N54" i="4"/>
  <c r="K56" i="4"/>
  <c r="K55" i="4"/>
  <c r="K54" i="4"/>
  <c r="M56" i="4"/>
  <c r="M55" i="4"/>
  <c r="M54" i="4"/>
  <c r="Q52" i="4"/>
  <c r="L65" i="4" s="1"/>
  <c r="G56" i="4"/>
  <c r="G55" i="4"/>
  <c r="G54" i="4"/>
  <c r="Q52" i="3"/>
  <c r="L64" i="3" s="1"/>
  <c r="G55" i="3"/>
  <c r="G54" i="3"/>
  <c r="G56" i="3"/>
  <c r="K56" i="3"/>
  <c r="K55" i="3"/>
  <c r="K54" i="3"/>
  <c r="L56" i="3"/>
  <c r="L55" i="3"/>
  <c r="L54" i="3"/>
  <c r="I56" i="3"/>
  <c r="I55" i="3"/>
  <c r="I54" i="3"/>
  <c r="M56" i="3"/>
  <c r="M55" i="3"/>
  <c r="M54" i="3"/>
  <c r="N56" i="3"/>
  <c r="N55" i="3"/>
  <c r="N54" i="3"/>
  <c r="J56" i="3"/>
  <c r="J55" i="3"/>
  <c r="J54" i="3"/>
  <c r="M55" i="2"/>
  <c r="M56" i="2"/>
  <c r="H55" i="2"/>
  <c r="N56" i="2"/>
  <c r="N55" i="2"/>
  <c r="N54" i="2"/>
  <c r="J56" i="2"/>
  <c r="J55" i="2"/>
  <c r="J54" i="2"/>
  <c r="I56" i="2"/>
  <c r="I55" i="2"/>
  <c r="I54" i="2"/>
  <c r="K56" i="2"/>
  <c r="K55" i="2"/>
  <c r="K54" i="2"/>
  <c r="L56" i="2"/>
  <c r="L54" i="2"/>
  <c r="L55" i="2"/>
  <c r="Q52" i="2"/>
  <c r="K65" i="2" s="1"/>
  <c r="G56" i="2"/>
  <c r="G54" i="2"/>
  <c r="G55" i="2"/>
  <c r="M56" i="1"/>
  <c r="K54" i="1"/>
  <c r="M55" i="1"/>
  <c r="J56" i="1"/>
  <c r="I54" i="1"/>
  <c r="L56" i="1"/>
  <c r="J54" i="1"/>
  <c r="L55" i="1"/>
  <c r="I56" i="1"/>
  <c r="H56" i="1"/>
  <c r="N56" i="1"/>
  <c r="L54" i="1"/>
  <c r="H55" i="1"/>
  <c r="I55" i="1"/>
  <c r="K56" i="1"/>
  <c r="G56" i="1"/>
  <c r="N55" i="1"/>
  <c r="H54" i="1"/>
  <c r="K55" i="1"/>
  <c r="C73" i="8" l="1"/>
  <c r="G63" i="6"/>
  <c r="I74" i="8"/>
  <c r="Q71" i="8"/>
  <c r="Q66" i="8"/>
  <c r="Q67" i="8"/>
  <c r="Q73" i="8" s="1"/>
  <c r="D73" i="8"/>
  <c r="F74" i="8"/>
  <c r="H61" i="6"/>
  <c r="L71" i="8"/>
  <c r="K66" i="8"/>
  <c r="C74" i="8"/>
  <c r="E72" i="8"/>
  <c r="G74" i="8"/>
  <c r="H72" i="8"/>
  <c r="Q83" i="8"/>
  <c r="O78" i="8"/>
  <c r="L62" i="7"/>
  <c r="K63" i="7"/>
  <c r="L65" i="7"/>
  <c r="K65" i="7"/>
  <c r="J65" i="7"/>
  <c r="J64" i="7"/>
  <c r="J63" i="7"/>
  <c r="J62" i="7"/>
  <c r="J61" i="7"/>
  <c r="N64" i="7"/>
  <c r="N62" i="7"/>
  <c r="L63" i="7"/>
  <c r="K62" i="7"/>
  <c r="I65" i="7"/>
  <c r="I64" i="7"/>
  <c r="I63" i="7"/>
  <c r="I62" i="7"/>
  <c r="I61" i="7"/>
  <c r="N65" i="7"/>
  <c r="L61" i="7"/>
  <c r="K61" i="7"/>
  <c r="H65" i="7"/>
  <c r="H64" i="7"/>
  <c r="H63" i="7"/>
  <c r="H62" i="7"/>
  <c r="H61" i="7"/>
  <c r="N63" i="7"/>
  <c r="N61" i="7"/>
  <c r="L64" i="7"/>
  <c r="K64" i="7"/>
  <c r="G65" i="7"/>
  <c r="G64" i="7"/>
  <c r="M64" i="7"/>
  <c r="G63" i="7"/>
  <c r="M62" i="7"/>
  <c r="M63" i="7"/>
  <c r="M65" i="7"/>
  <c r="M61" i="7"/>
  <c r="G62" i="7"/>
  <c r="P81" i="8"/>
  <c r="G73" i="8"/>
  <c r="N69" i="8"/>
  <c r="B72" i="8"/>
  <c r="I73" i="8"/>
  <c r="K67" i="8"/>
  <c r="M67" i="8"/>
  <c r="M69" i="8"/>
  <c r="I72" i="8"/>
  <c r="D72" i="8"/>
  <c r="B74" i="8"/>
  <c r="H73" i="8"/>
  <c r="L67" i="8"/>
  <c r="K69" i="8"/>
  <c r="R69" i="8"/>
  <c r="F73" i="8"/>
  <c r="L68" i="8"/>
  <c r="N66" i="8"/>
  <c r="N71" i="8"/>
  <c r="O69" i="8"/>
  <c r="P67" i="8"/>
  <c r="C72" i="8"/>
  <c r="R66" i="8"/>
  <c r="E74" i="8"/>
  <c r="O67" i="8"/>
  <c r="M63" i="4"/>
  <c r="K62" i="4"/>
  <c r="B48" i="8"/>
  <c r="B49" i="8"/>
  <c r="B47" i="8"/>
  <c r="I48" i="8"/>
  <c r="I49" i="8"/>
  <c r="I47" i="8"/>
  <c r="F47" i="8"/>
  <c r="F48" i="8"/>
  <c r="F49" i="8"/>
  <c r="C47" i="8"/>
  <c r="C49" i="8"/>
  <c r="C48" i="8"/>
  <c r="I65" i="4"/>
  <c r="I64" i="4"/>
  <c r="I63" i="4"/>
  <c r="M66" i="4"/>
  <c r="M61" i="4"/>
  <c r="L61" i="4"/>
  <c r="H47" i="8"/>
  <c r="H48" i="8"/>
  <c r="H49" i="8"/>
  <c r="G64" i="4"/>
  <c r="D49" i="8"/>
  <c r="D47" i="8"/>
  <c r="D48" i="8"/>
  <c r="E48" i="8"/>
  <c r="E47" i="8"/>
  <c r="E49" i="8"/>
  <c r="G47" i="8"/>
  <c r="G48" i="8"/>
  <c r="G49" i="8"/>
  <c r="I63" i="5"/>
  <c r="H61" i="1"/>
  <c r="J65" i="3"/>
  <c r="N65" i="3"/>
  <c r="I59" i="8"/>
  <c r="I60" i="8"/>
  <c r="I61" i="8"/>
  <c r="D59" i="8"/>
  <c r="D60" i="8"/>
  <c r="D61" i="8"/>
  <c r="B61" i="8"/>
  <c r="B60" i="8"/>
  <c r="B59" i="8"/>
  <c r="E59" i="8"/>
  <c r="E60" i="8"/>
  <c r="E61" i="8"/>
  <c r="I61" i="5"/>
  <c r="C59" i="8"/>
  <c r="C61" i="8"/>
  <c r="C60" i="8"/>
  <c r="F59" i="8"/>
  <c r="F60" i="8"/>
  <c r="F61" i="8"/>
  <c r="H59" i="8"/>
  <c r="H60" i="8"/>
  <c r="H61" i="8"/>
  <c r="G59" i="8"/>
  <c r="G60" i="8"/>
  <c r="G61" i="8"/>
  <c r="K80" i="8"/>
  <c r="G64" i="1"/>
  <c r="M61" i="1"/>
  <c r="H63" i="1"/>
  <c r="L61" i="1"/>
  <c r="H86" i="8"/>
  <c r="L78" i="8"/>
  <c r="N80" i="8"/>
  <c r="O80" i="8"/>
  <c r="F84" i="8"/>
  <c r="M80" i="8"/>
  <c r="R79" i="8"/>
  <c r="N78" i="8"/>
  <c r="Q81" i="8"/>
  <c r="G85" i="8"/>
  <c r="P79" i="8"/>
  <c r="H85" i="8"/>
  <c r="Q79" i="8"/>
  <c r="Q80" i="8"/>
  <c r="O66" i="8"/>
  <c r="I61" i="1"/>
  <c r="G65" i="1"/>
  <c r="N63" i="1"/>
  <c r="J64" i="1"/>
  <c r="N82" i="8"/>
  <c r="G63" i="1"/>
  <c r="J62" i="1"/>
  <c r="K62" i="1"/>
  <c r="R82" i="8"/>
  <c r="I65" i="1"/>
  <c r="N62" i="1"/>
  <c r="N64" i="1"/>
  <c r="P69" i="8"/>
  <c r="C84" i="8"/>
  <c r="C86" i="8"/>
  <c r="E86" i="8"/>
  <c r="C85" i="8"/>
  <c r="D84" i="8"/>
  <c r="G61" i="7"/>
  <c r="K83" i="8"/>
  <c r="F86" i="8"/>
  <c r="G86" i="8"/>
  <c r="N65" i="1"/>
  <c r="R80" i="8"/>
  <c r="O81" i="8"/>
  <c r="O83" i="8"/>
  <c r="M81" i="8"/>
  <c r="Q78" i="8"/>
  <c r="M83" i="8"/>
  <c r="G84" i="8"/>
  <c r="E85" i="8"/>
  <c r="D85" i="8"/>
  <c r="E84" i="8"/>
  <c r="M82" i="8"/>
  <c r="L79" i="8"/>
  <c r="M79" i="8"/>
  <c r="D86" i="8"/>
  <c r="H84" i="8"/>
  <c r="F85" i="8"/>
  <c r="O79" i="8"/>
  <c r="P83" i="8"/>
  <c r="D37" i="8"/>
  <c r="D36" i="8"/>
  <c r="D35" i="8"/>
  <c r="K63" i="3"/>
  <c r="N66" i="3"/>
  <c r="L62" i="3"/>
  <c r="M65" i="3"/>
  <c r="I36" i="8"/>
  <c r="I37" i="8"/>
  <c r="I35" i="8"/>
  <c r="I63" i="3"/>
  <c r="G62" i="3"/>
  <c r="L65" i="3"/>
  <c r="L63" i="3"/>
  <c r="I61" i="3"/>
  <c r="J62" i="3"/>
  <c r="M66" i="3"/>
  <c r="N63" i="3"/>
  <c r="I65" i="3"/>
  <c r="I66" i="3"/>
  <c r="K61" i="3"/>
  <c r="E37" i="8"/>
  <c r="E35" i="8"/>
  <c r="E36" i="8"/>
  <c r="C37" i="8"/>
  <c r="C35" i="8"/>
  <c r="C36" i="8"/>
  <c r="M61" i="3"/>
  <c r="I62" i="3"/>
  <c r="K64" i="3"/>
  <c r="I64" i="3"/>
  <c r="G65" i="3"/>
  <c r="J64" i="3"/>
  <c r="K62" i="3"/>
  <c r="B37" i="8"/>
  <c r="B36" i="8"/>
  <c r="B35" i="8"/>
  <c r="H35" i="8"/>
  <c r="H36" i="8"/>
  <c r="H37" i="8"/>
  <c r="L66" i="3"/>
  <c r="J63" i="3"/>
  <c r="K66" i="3"/>
  <c r="J61" i="3"/>
  <c r="M63" i="3"/>
  <c r="N61" i="3"/>
  <c r="N62" i="3"/>
  <c r="K65" i="3"/>
  <c r="M64" i="3"/>
  <c r="M62" i="3"/>
  <c r="F36" i="8"/>
  <c r="F35" i="8"/>
  <c r="F37" i="8"/>
  <c r="G35" i="8"/>
  <c r="G36" i="8"/>
  <c r="G37" i="8"/>
  <c r="J66" i="3"/>
  <c r="G63" i="3"/>
  <c r="G64" i="3"/>
  <c r="N64" i="3"/>
  <c r="L61" i="3"/>
  <c r="C23" i="8"/>
  <c r="C25" i="8"/>
  <c r="C24" i="8"/>
  <c r="B25" i="8"/>
  <c r="B24" i="8"/>
  <c r="B23" i="8"/>
  <c r="D24" i="8"/>
  <c r="D25" i="8"/>
  <c r="D23" i="8"/>
  <c r="G23" i="8"/>
  <c r="G24" i="8"/>
  <c r="G25" i="8"/>
  <c r="H24" i="8"/>
  <c r="H25" i="8"/>
  <c r="H23" i="8"/>
  <c r="I25" i="8"/>
  <c r="I24" i="8"/>
  <c r="I23" i="8"/>
  <c r="F25" i="8"/>
  <c r="F23" i="8"/>
  <c r="F24" i="8"/>
  <c r="E25" i="8"/>
  <c r="E24" i="8"/>
  <c r="E23" i="8"/>
  <c r="O82" i="8"/>
  <c r="K68" i="8"/>
  <c r="M70" i="8"/>
  <c r="I63" i="1"/>
  <c r="M65" i="1"/>
  <c r="I62" i="1"/>
  <c r="J61" i="1"/>
  <c r="J65" i="1"/>
  <c r="H62" i="1"/>
  <c r="M63" i="1"/>
  <c r="L64" i="1"/>
  <c r="K65" i="1"/>
  <c r="H65" i="1"/>
  <c r="J63" i="1"/>
  <c r="G62" i="1"/>
  <c r="H64" i="1"/>
  <c r="M62" i="1"/>
  <c r="L62" i="1"/>
  <c r="M64" i="1"/>
  <c r="L63" i="1"/>
  <c r="K61" i="1"/>
  <c r="L8" i="8"/>
  <c r="L56" i="8"/>
  <c r="L20" i="8"/>
  <c r="L44" i="8"/>
  <c r="L32" i="8"/>
  <c r="P9" i="8"/>
  <c r="P57" i="8"/>
  <c r="P21" i="8"/>
  <c r="P45" i="8"/>
  <c r="P33" i="8"/>
  <c r="M10" i="8"/>
  <c r="M58" i="8"/>
  <c r="M22" i="8"/>
  <c r="M46" i="8"/>
  <c r="M34" i="8"/>
  <c r="N6" i="8"/>
  <c r="N54" i="8"/>
  <c r="N79" i="8"/>
  <c r="N30" i="8"/>
  <c r="N18" i="8"/>
  <c r="N42" i="8"/>
  <c r="Q7" i="8"/>
  <c r="Q55" i="8"/>
  <c r="Q31" i="8"/>
  <c r="Q19" i="8"/>
  <c r="Q43" i="8"/>
  <c r="Q8" i="8"/>
  <c r="Q56" i="8"/>
  <c r="Q44" i="8"/>
  <c r="Q32" i="8"/>
  <c r="Q20" i="8"/>
  <c r="P7" i="8"/>
  <c r="P55" i="8"/>
  <c r="P43" i="8"/>
  <c r="P31" i="8"/>
  <c r="P19" i="8"/>
  <c r="P80" i="8"/>
  <c r="P8" i="8"/>
  <c r="P56" i="8"/>
  <c r="P44" i="8"/>
  <c r="P32" i="8"/>
  <c r="P20" i="8"/>
  <c r="O8" i="8"/>
  <c r="O56" i="8"/>
  <c r="O44" i="8"/>
  <c r="O32" i="8"/>
  <c r="O20" i="8"/>
  <c r="O7" i="8"/>
  <c r="O55" i="8"/>
  <c r="O43" i="8"/>
  <c r="O31" i="8"/>
  <c r="O19" i="8"/>
  <c r="M5" i="8"/>
  <c r="M53" i="8"/>
  <c r="M17" i="8"/>
  <c r="D13" i="8"/>
  <c r="M41" i="8"/>
  <c r="M29" i="8"/>
  <c r="D11" i="8"/>
  <c r="D12" i="8"/>
  <c r="Q5" i="8"/>
  <c r="Q53" i="8"/>
  <c r="Q41" i="8"/>
  <c r="Q29" i="8"/>
  <c r="H12" i="8"/>
  <c r="H11" i="8"/>
  <c r="H13" i="8"/>
  <c r="Q17" i="8"/>
  <c r="K9" i="8"/>
  <c r="K57" i="8"/>
  <c r="K45" i="8"/>
  <c r="K21" i="8"/>
  <c r="K33" i="8"/>
  <c r="P70" i="8"/>
  <c r="N8" i="8"/>
  <c r="N56" i="8"/>
  <c r="N44" i="8"/>
  <c r="N32" i="8"/>
  <c r="N20" i="8"/>
  <c r="Q82" i="8"/>
  <c r="L7" i="8"/>
  <c r="L55" i="8"/>
  <c r="L19" i="8"/>
  <c r="L43" i="8"/>
  <c r="L31" i="8"/>
  <c r="L9" i="8"/>
  <c r="L57" i="8"/>
  <c r="L21" i="8"/>
  <c r="L82" i="8"/>
  <c r="L45" i="8"/>
  <c r="L33" i="8"/>
  <c r="P5" i="8"/>
  <c r="P53" i="8"/>
  <c r="P41" i="8"/>
  <c r="P29" i="8"/>
  <c r="P17" i="8"/>
  <c r="G13" i="8"/>
  <c r="G11" i="8"/>
  <c r="G12" i="8"/>
  <c r="N10" i="8"/>
  <c r="N58" i="8"/>
  <c r="N46" i="8"/>
  <c r="N34" i="8"/>
  <c r="N22" i="8"/>
  <c r="P78" i="8"/>
  <c r="N83" i="8"/>
  <c r="M9" i="8"/>
  <c r="M57" i="8"/>
  <c r="M21" i="8"/>
  <c r="M45" i="8"/>
  <c r="M33" i="8"/>
  <c r="K7" i="8"/>
  <c r="K55" i="8"/>
  <c r="K31" i="8"/>
  <c r="K43" i="8"/>
  <c r="K19" i="8"/>
  <c r="R6" i="8"/>
  <c r="R54" i="8"/>
  <c r="R42" i="8"/>
  <c r="R18" i="8"/>
  <c r="R30" i="8"/>
  <c r="N81" i="8"/>
  <c r="Q6" i="8"/>
  <c r="Q54" i="8"/>
  <c r="Q30" i="8"/>
  <c r="Q18" i="8"/>
  <c r="Q42" i="8"/>
  <c r="N5" i="8"/>
  <c r="N53" i="8"/>
  <c r="E11" i="8"/>
  <c r="N41" i="8"/>
  <c r="N29" i="8"/>
  <c r="E12" i="8"/>
  <c r="E13" i="8"/>
  <c r="N17" i="8"/>
  <c r="O6" i="8"/>
  <c r="O54" i="8"/>
  <c r="O30" i="8"/>
  <c r="O18" i="8"/>
  <c r="O42" i="8"/>
  <c r="R67" i="8"/>
  <c r="P6" i="8"/>
  <c r="P54" i="8"/>
  <c r="P42" i="8"/>
  <c r="P30" i="8"/>
  <c r="P18" i="8"/>
  <c r="N9" i="8"/>
  <c r="N57" i="8"/>
  <c r="N45" i="8"/>
  <c r="N33" i="8"/>
  <c r="N21" i="8"/>
  <c r="L69" i="8"/>
  <c r="M6" i="8"/>
  <c r="M54" i="8"/>
  <c r="M30" i="8"/>
  <c r="M18" i="8"/>
  <c r="M42" i="8"/>
  <c r="O5" i="8"/>
  <c r="O53" i="8"/>
  <c r="O29" i="8"/>
  <c r="F12" i="8"/>
  <c r="F11" i="8"/>
  <c r="F13" i="8"/>
  <c r="O17" i="8"/>
  <c r="O41" i="8"/>
  <c r="K64" i="1"/>
  <c r="K81" i="8"/>
  <c r="K63" i="1"/>
  <c r="I64" i="1"/>
  <c r="L80" i="8"/>
  <c r="K82" i="8"/>
  <c r="L5" i="8"/>
  <c r="L53" i="8"/>
  <c r="L29" i="8"/>
  <c r="C12" i="8"/>
  <c r="L17" i="8"/>
  <c r="C13" i="8"/>
  <c r="C11" i="8"/>
  <c r="L41" i="8"/>
  <c r="O9" i="8"/>
  <c r="O57" i="8"/>
  <c r="O21" i="8"/>
  <c r="O45" i="8"/>
  <c r="O33" i="8"/>
  <c r="M8" i="8"/>
  <c r="M56" i="8"/>
  <c r="M20" i="8"/>
  <c r="M44" i="8"/>
  <c r="M32" i="8"/>
  <c r="M66" i="8"/>
  <c r="M78" i="8"/>
  <c r="P66" i="8"/>
  <c r="P10" i="8"/>
  <c r="P58" i="8"/>
  <c r="P22" i="8"/>
  <c r="P46" i="8"/>
  <c r="P34" i="8"/>
  <c r="R5" i="8"/>
  <c r="R53" i="8"/>
  <c r="R41" i="8"/>
  <c r="R17" i="8"/>
  <c r="R29" i="8"/>
  <c r="I11" i="8"/>
  <c r="I13" i="8"/>
  <c r="I12" i="8"/>
  <c r="K6" i="8"/>
  <c r="K54" i="8"/>
  <c r="K30" i="8"/>
  <c r="K18" i="8"/>
  <c r="K42" i="8"/>
  <c r="L81" i="8"/>
  <c r="R8" i="8"/>
  <c r="R56" i="8"/>
  <c r="R44" i="8"/>
  <c r="R20" i="8"/>
  <c r="R32" i="8"/>
  <c r="P71" i="8"/>
  <c r="N7" i="8"/>
  <c r="N55" i="8"/>
  <c r="N31" i="8"/>
  <c r="N19" i="8"/>
  <c r="N43" i="8"/>
  <c r="M7" i="8"/>
  <c r="M55" i="8"/>
  <c r="M43" i="8"/>
  <c r="M31" i="8"/>
  <c r="M19" i="8"/>
  <c r="P82" i="8"/>
  <c r="K8" i="8"/>
  <c r="K56" i="8"/>
  <c r="K32" i="8"/>
  <c r="K20" i="8"/>
  <c r="K44" i="8"/>
  <c r="K10" i="8"/>
  <c r="K58" i="8"/>
  <c r="K46" i="8"/>
  <c r="K22" i="8"/>
  <c r="K34" i="8"/>
  <c r="K71" i="8"/>
  <c r="L10" i="8"/>
  <c r="L58" i="8"/>
  <c r="L22" i="8"/>
  <c r="L46" i="8"/>
  <c r="L34" i="8"/>
  <c r="R9" i="8"/>
  <c r="R57" i="8"/>
  <c r="R45" i="8"/>
  <c r="R21" i="8"/>
  <c r="R33" i="8"/>
  <c r="Q9" i="8"/>
  <c r="Q57" i="8"/>
  <c r="Q21" i="8"/>
  <c r="Q45" i="8"/>
  <c r="Q33" i="8"/>
  <c r="O10" i="8"/>
  <c r="O58" i="8"/>
  <c r="O22" i="8"/>
  <c r="O46" i="8"/>
  <c r="O34" i="8"/>
  <c r="R7" i="8"/>
  <c r="R55" i="8"/>
  <c r="R43" i="8"/>
  <c r="R19" i="8"/>
  <c r="R31" i="8"/>
  <c r="R81" i="8"/>
  <c r="M71" i="8"/>
  <c r="K79" i="8"/>
  <c r="L83" i="8"/>
  <c r="R70" i="8"/>
  <c r="Q10" i="8"/>
  <c r="Q58" i="8"/>
  <c r="Q22" i="8"/>
  <c r="Q46" i="8"/>
  <c r="Q34" i="8"/>
  <c r="K5" i="8"/>
  <c r="K53" i="8"/>
  <c r="B12" i="8"/>
  <c r="B11" i="8"/>
  <c r="K41" i="8"/>
  <c r="K29" i="8"/>
  <c r="K17" i="8"/>
  <c r="B13" i="8"/>
  <c r="N67" i="8"/>
  <c r="N73" i="8" s="1"/>
  <c r="L65" i="1"/>
  <c r="L6" i="8"/>
  <c r="L54" i="8"/>
  <c r="L42" i="8"/>
  <c r="L30" i="8"/>
  <c r="L18" i="8"/>
  <c r="K78" i="8"/>
  <c r="B84" i="8"/>
  <c r="B85" i="8"/>
  <c r="B86" i="8"/>
  <c r="R78" i="8"/>
  <c r="I84" i="8"/>
  <c r="I86" i="8"/>
  <c r="I85" i="8"/>
  <c r="G64" i="6"/>
  <c r="N61" i="6"/>
  <c r="N66" i="6"/>
  <c r="I63" i="6"/>
  <c r="K64" i="6"/>
  <c r="J66" i="6"/>
  <c r="K62" i="6"/>
  <c r="L66" i="6"/>
  <c r="N65" i="6"/>
  <c r="H65" i="6"/>
  <c r="I65" i="6"/>
  <c r="I64" i="6"/>
  <c r="L61" i="6"/>
  <c r="I62" i="6"/>
  <c r="L65" i="6"/>
  <c r="M62" i="6"/>
  <c r="J62" i="6"/>
  <c r="I61" i="6"/>
  <c r="G61" i="6"/>
  <c r="K61" i="6"/>
  <c r="K63" i="6"/>
  <c r="N62" i="6"/>
  <c r="J61" i="6"/>
  <c r="L62" i="6"/>
  <c r="H62" i="6"/>
  <c r="K65" i="6"/>
  <c r="M66" i="6"/>
  <c r="J64" i="6"/>
  <c r="M65" i="6"/>
  <c r="J65" i="6"/>
  <c r="G62" i="6"/>
  <c r="L63" i="6"/>
  <c r="N63" i="6"/>
  <c r="L64" i="6"/>
  <c r="G65" i="6"/>
  <c r="I66" i="6"/>
  <c r="K66" i="6"/>
  <c r="M64" i="6"/>
  <c r="N64" i="6"/>
  <c r="H63" i="6"/>
  <c r="H64" i="6"/>
  <c r="J63" i="6"/>
  <c r="M61" i="6"/>
  <c r="M63" i="6"/>
  <c r="I65" i="5"/>
  <c r="K61" i="5"/>
  <c r="I66" i="5"/>
  <c r="K65" i="5"/>
  <c r="M65" i="5"/>
  <c r="L64" i="5"/>
  <c r="G63" i="5"/>
  <c r="L61" i="5"/>
  <c r="N65" i="5"/>
  <c r="M66" i="5"/>
  <c r="L62" i="5"/>
  <c r="I64" i="5"/>
  <c r="K63" i="5"/>
  <c r="K64" i="5"/>
  <c r="L63" i="5"/>
  <c r="K66" i="5"/>
  <c r="L66" i="5"/>
  <c r="N63" i="5"/>
  <c r="N66" i="5"/>
  <c r="N61" i="5"/>
  <c r="G61" i="5"/>
  <c r="L65" i="5"/>
  <c r="G65" i="5"/>
  <c r="J65" i="5"/>
  <c r="H64" i="5"/>
  <c r="H62" i="5"/>
  <c r="J61" i="5"/>
  <c r="H66" i="5"/>
  <c r="G66" i="5"/>
  <c r="H65" i="5"/>
  <c r="J62" i="5"/>
  <c r="J64" i="5"/>
  <c r="H61" i="5"/>
  <c r="J66" i="5"/>
  <c r="H63" i="5"/>
  <c r="J63" i="5"/>
  <c r="N62" i="5"/>
  <c r="M61" i="5"/>
  <c r="M63" i="5"/>
  <c r="M62" i="5"/>
  <c r="N64" i="5"/>
  <c r="K62" i="5"/>
  <c r="G62" i="5"/>
  <c r="G64" i="5"/>
  <c r="M64" i="5"/>
  <c r="N65" i="4"/>
  <c r="N62" i="4"/>
  <c r="K63" i="4"/>
  <c r="G61" i="4"/>
  <c r="M62" i="4"/>
  <c r="L66" i="4"/>
  <c r="I62" i="4"/>
  <c r="L64" i="4"/>
  <c r="K64" i="4"/>
  <c r="G63" i="4"/>
  <c r="J63" i="4"/>
  <c r="J65" i="4"/>
  <c r="H62" i="4"/>
  <c r="H64" i="4"/>
  <c r="G66" i="4"/>
  <c r="H63" i="4"/>
  <c r="J66" i="4"/>
  <c r="H61" i="4"/>
  <c r="H66" i="4"/>
  <c r="J62" i="4"/>
  <c r="H65" i="4"/>
  <c r="J64" i="4"/>
  <c r="J61" i="4"/>
  <c r="G65" i="4"/>
  <c r="N66" i="4"/>
  <c r="N63" i="4"/>
  <c r="M65" i="4"/>
  <c r="G62" i="4"/>
  <c r="L62" i="4"/>
  <c r="I61" i="4"/>
  <c r="I66" i="4"/>
  <c r="K66" i="4"/>
  <c r="N64" i="4"/>
  <c r="K61" i="4"/>
  <c r="K65" i="4"/>
  <c r="L63" i="4"/>
  <c r="M64" i="4"/>
  <c r="M71" i="4" s="1"/>
  <c r="G61" i="3"/>
  <c r="H63" i="3"/>
  <c r="G66" i="3"/>
  <c r="H62" i="3"/>
  <c r="H64" i="3"/>
  <c r="H61" i="3"/>
  <c r="H65" i="3"/>
  <c r="H66" i="3"/>
  <c r="J66" i="2"/>
  <c r="K61" i="2"/>
  <c r="I66" i="2"/>
  <c r="I64" i="2"/>
  <c r="I65" i="2"/>
  <c r="J64" i="2"/>
  <c r="I61" i="2"/>
  <c r="L64" i="2"/>
  <c r="J63" i="2"/>
  <c r="N62" i="2"/>
  <c r="N65" i="2"/>
  <c r="L61" i="2"/>
  <c r="N61" i="2"/>
  <c r="J61" i="2"/>
  <c r="N66" i="2"/>
  <c r="G61" i="2"/>
  <c r="G63" i="2"/>
  <c r="K64" i="2"/>
  <c r="N63" i="2"/>
  <c r="G64" i="2"/>
  <c r="L62" i="2"/>
  <c r="K63" i="2"/>
  <c r="H63" i="2"/>
  <c r="H62" i="2"/>
  <c r="H64" i="2"/>
  <c r="H66" i="2"/>
  <c r="M66" i="2"/>
  <c r="G66" i="2"/>
  <c r="M62" i="2"/>
  <c r="M64" i="2"/>
  <c r="H65" i="2"/>
  <c r="M61" i="2"/>
  <c r="M63" i="2"/>
  <c r="M65" i="2"/>
  <c r="H61" i="2"/>
  <c r="G62" i="2"/>
  <c r="N64" i="2"/>
  <c r="L65" i="2"/>
  <c r="G65" i="2"/>
  <c r="I63" i="2"/>
  <c r="K66" i="2"/>
  <c r="J65" i="2"/>
  <c r="I62" i="2"/>
  <c r="J62" i="2"/>
  <c r="K62" i="2"/>
  <c r="L66" i="2"/>
  <c r="L63" i="2"/>
  <c r="Q74" i="8" l="1"/>
  <c r="Q72" i="8"/>
  <c r="K74" i="8"/>
  <c r="L70" i="3"/>
  <c r="N69" i="2"/>
  <c r="L72" i="8"/>
  <c r="O73" i="8"/>
  <c r="O74" i="8"/>
  <c r="I69" i="5"/>
  <c r="N69" i="4"/>
  <c r="M69" i="2"/>
  <c r="J71" i="2"/>
  <c r="M70" i="3"/>
  <c r="K69" i="3"/>
  <c r="J71" i="3"/>
  <c r="I71" i="5"/>
  <c r="L71" i="5"/>
  <c r="I70" i="5"/>
  <c r="L71" i="3"/>
  <c r="M69" i="3"/>
  <c r="K71" i="3"/>
  <c r="I69" i="3"/>
  <c r="J70" i="3"/>
  <c r="K70" i="3"/>
  <c r="R73" i="8"/>
  <c r="G70" i="3"/>
  <c r="N71" i="3"/>
  <c r="L69" i="3"/>
  <c r="N69" i="3"/>
  <c r="J69" i="3"/>
  <c r="M71" i="3"/>
  <c r="I71" i="3"/>
  <c r="N70" i="3"/>
  <c r="L70" i="5"/>
  <c r="G70" i="5"/>
  <c r="L74" i="8"/>
  <c r="M74" i="8"/>
  <c r="K69" i="7"/>
  <c r="I70" i="7"/>
  <c r="M69" i="1"/>
  <c r="N69" i="7"/>
  <c r="H71" i="7"/>
  <c r="G70" i="7"/>
  <c r="N70" i="7"/>
  <c r="N71" i="7"/>
  <c r="L71" i="7"/>
  <c r="H69" i="7"/>
  <c r="H70" i="7"/>
  <c r="G69" i="7"/>
  <c r="O72" i="8"/>
  <c r="K70" i="1"/>
  <c r="N69" i="1"/>
  <c r="P72" i="8"/>
  <c r="J71" i="7"/>
  <c r="I69" i="7"/>
  <c r="K71" i="7"/>
  <c r="M71" i="7"/>
  <c r="Q84" i="8"/>
  <c r="N85" i="8"/>
  <c r="N71" i="1"/>
  <c r="L69" i="1"/>
  <c r="M73" i="8"/>
  <c r="P73" i="8"/>
  <c r="P74" i="8"/>
  <c r="N70" i="1"/>
  <c r="O85" i="8"/>
  <c r="G71" i="7"/>
  <c r="K70" i="7"/>
  <c r="M69" i="7"/>
  <c r="M70" i="7"/>
  <c r="J69" i="7"/>
  <c r="L69" i="7"/>
  <c r="J70" i="7"/>
  <c r="Q86" i="8"/>
  <c r="L70" i="7"/>
  <c r="I71" i="7"/>
  <c r="O84" i="8"/>
  <c r="M84" i="8"/>
  <c r="Q85" i="8"/>
  <c r="M72" i="8"/>
  <c r="M71" i="1"/>
  <c r="K73" i="8"/>
  <c r="N72" i="8"/>
  <c r="L86" i="8"/>
  <c r="P85" i="8"/>
  <c r="M86" i="8"/>
  <c r="I69" i="1"/>
  <c r="N74" i="8"/>
  <c r="K69" i="1"/>
  <c r="L70" i="1"/>
  <c r="K71" i="1"/>
  <c r="I70" i="1"/>
  <c r="M85" i="8"/>
  <c r="P86" i="8"/>
  <c r="P84" i="8"/>
  <c r="L85" i="8"/>
  <c r="O86" i="8"/>
  <c r="N84" i="8"/>
  <c r="I70" i="3"/>
  <c r="L84" i="8"/>
  <c r="L73" i="8"/>
  <c r="T75" i="8"/>
  <c r="Y67" i="8" s="1"/>
  <c r="M70" i="1"/>
  <c r="L71" i="1"/>
  <c r="R74" i="8"/>
  <c r="R72" i="8"/>
  <c r="N86" i="8"/>
  <c r="K72" i="8"/>
  <c r="I71" i="1"/>
  <c r="J70" i="1"/>
  <c r="J69" i="1"/>
  <c r="J71" i="1"/>
  <c r="G71" i="1"/>
  <c r="G69" i="1"/>
  <c r="G70" i="1"/>
  <c r="K13" i="8"/>
  <c r="K11" i="8"/>
  <c r="K12" i="8"/>
  <c r="T14" i="8"/>
  <c r="V5" i="8" s="1"/>
  <c r="P35" i="8"/>
  <c r="P37" i="8"/>
  <c r="P36" i="8"/>
  <c r="L37" i="8"/>
  <c r="L36" i="8"/>
  <c r="L35" i="8"/>
  <c r="N13" i="8"/>
  <c r="N11" i="8"/>
  <c r="N12" i="8"/>
  <c r="R36" i="8"/>
  <c r="R35" i="8"/>
  <c r="R37" i="8"/>
  <c r="L61" i="8"/>
  <c r="L60" i="8"/>
  <c r="L59" i="8"/>
  <c r="O36" i="8"/>
  <c r="O35" i="8"/>
  <c r="O37" i="8"/>
  <c r="N23" i="8"/>
  <c r="N24" i="8"/>
  <c r="N25" i="8"/>
  <c r="P49" i="8"/>
  <c r="P47" i="8"/>
  <c r="P48" i="8"/>
  <c r="M37" i="8"/>
  <c r="M36" i="8"/>
  <c r="M35" i="8"/>
  <c r="K24" i="8"/>
  <c r="K25" i="8"/>
  <c r="K23" i="8"/>
  <c r="T26" i="8"/>
  <c r="AA20" i="8" s="1"/>
  <c r="R25" i="8"/>
  <c r="R23" i="8"/>
  <c r="R24" i="8"/>
  <c r="L13" i="8"/>
  <c r="L11" i="8"/>
  <c r="L12" i="8"/>
  <c r="O61" i="8"/>
  <c r="O60" i="8"/>
  <c r="O59" i="8"/>
  <c r="P59" i="8"/>
  <c r="P61" i="8"/>
  <c r="P60" i="8"/>
  <c r="M49" i="8"/>
  <c r="M47" i="8"/>
  <c r="M48" i="8"/>
  <c r="K35" i="8"/>
  <c r="T38" i="8"/>
  <c r="Y31" i="8" s="1"/>
  <c r="K36" i="8"/>
  <c r="K37" i="8"/>
  <c r="R47" i="8"/>
  <c r="R49" i="8"/>
  <c r="R48" i="8"/>
  <c r="L47" i="8"/>
  <c r="L49" i="8"/>
  <c r="L48" i="8"/>
  <c r="O12" i="8"/>
  <c r="O13" i="8"/>
  <c r="O11" i="8"/>
  <c r="P13" i="8"/>
  <c r="P11" i="8"/>
  <c r="P12" i="8"/>
  <c r="Q36" i="8"/>
  <c r="Q37" i="8"/>
  <c r="Q35" i="8"/>
  <c r="T50" i="8"/>
  <c r="X45" i="8" s="1"/>
  <c r="K48" i="8"/>
  <c r="K47" i="8"/>
  <c r="K49" i="8"/>
  <c r="R59" i="8"/>
  <c r="R61" i="8"/>
  <c r="R60" i="8"/>
  <c r="O47" i="8"/>
  <c r="O48" i="8"/>
  <c r="O49" i="8"/>
  <c r="H70" i="1"/>
  <c r="H71" i="1"/>
  <c r="H69" i="1"/>
  <c r="N36" i="8"/>
  <c r="N37" i="8"/>
  <c r="N35" i="8"/>
  <c r="Q49" i="8"/>
  <c r="Q48" i="8"/>
  <c r="Q47" i="8"/>
  <c r="M23" i="8"/>
  <c r="M25" i="8"/>
  <c r="M24" i="8"/>
  <c r="R13" i="8"/>
  <c r="R11" i="8"/>
  <c r="R12" i="8"/>
  <c r="O24" i="8"/>
  <c r="O25" i="8"/>
  <c r="O23" i="8"/>
  <c r="N48" i="8"/>
  <c r="N47" i="8"/>
  <c r="N49" i="8"/>
  <c r="Q59" i="8"/>
  <c r="Q61" i="8"/>
  <c r="Q60" i="8"/>
  <c r="M59" i="8"/>
  <c r="M60" i="8"/>
  <c r="M61" i="8"/>
  <c r="L25" i="8"/>
  <c r="L23" i="8"/>
  <c r="L24" i="8"/>
  <c r="Q13" i="8"/>
  <c r="Q12" i="8"/>
  <c r="Q11" i="8"/>
  <c r="M13" i="8"/>
  <c r="M11" i="8"/>
  <c r="M12" i="8"/>
  <c r="T62" i="8"/>
  <c r="AC58" i="8" s="1"/>
  <c r="K59" i="8"/>
  <c r="K61" i="8"/>
  <c r="K60" i="8"/>
  <c r="N59" i="8"/>
  <c r="N61" i="8"/>
  <c r="N60" i="8"/>
  <c r="P23" i="8"/>
  <c r="P24" i="8"/>
  <c r="P25" i="8"/>
  <c r="Q24" i="8"/>
  <c r="Q23" i="8"/>
  <c r="Q25" i="8"/>
  <c r="T84" i="8"/>
  <c r="Z79" i="8" s="1"/>
  <c r="K85" i="8"/>
  <c r="K86" i="8"/>
  <c r="K84" i="8"/>
  <c r="R85" i="8"/>
  <c r="R86" i="8"/>
  <c r="R84" i="8"/>
  <c r="H70" i="6"/>
  <c r="H71" i="6"/>
  <c r="L71" i="6"/>
  <c r="L70" i="6"/>
  <c r="L69" i="6"/>
  <c r="N71" i="6"/>
  <c r="N70" i="6"/>
  <c r="N69" i="6"/>
  <c r="K71" i="6"/>
  <c r="K70" i="6"/>
  <c r="K69" i="6"/>
  <c r="M71" i="6"/>
  <c r="M70" i="6"/>
  <c r="M69" i="6"/>
  <c r="G69" i="6"/>
  <c r="G70" i="6"/>
  <c r="G71" i="6"/>
  <c r="I71" i="6"/>
  <c r="I70" i="6"/>
  <c r="I69" i="6"/>
  <c r="J71" i="6"/>
  <c r="J70" i="6"/>
  <c r="J69" i="6"/>
  <c r="H69" i="6"/>
  <c r="G71" i="5"/>
  <c r="L69" i="5"/>
  <c r="K71" i="5"/>
  <c r="N69" i="5"/>
  <c r="N71" i="5"/>
  <c r="J71" i="5"/>
  <c r="J70" i="5"/>
  <c r="J69" i="5"/>
  <c r="N70" i="5"/>
  <c r="H71" i="5"/>
  <c r="H70" i="5"/>
  <c r="H69" i="5"/>
  <c r="K69" i="5"/>
  <c r="K70" i="5"/>
  <c r="M71" i="5"/>
  <c r="M70" i="5"/>
  <c r="M69" i="5"/>
  <c r="G69" i="5"/>
  <c r="G71" i="4"/>
  <c r="L71" i="4"/>
  <c r="N71" i="4"/>
  <c r="H71" i="4"/>
  <c r="H70" i="4"/>
  <c r="H69" i="4"/>
  <c r="L69" i="4"/>
  <c r="L70" i="4"/>
  <c r="N70" i="4"/>
  <c r="J71" i="4"/>
  <c r="J70" i="4"/>
  <c r="J69" i="4"/>
  <c r="G69" i="4"/>
  <c r="K71" i="4"/>
  <c r="K70" i="4"/>
  <c r="K69" i="4"/>
  <c r="M69" i="4"/>
  <c r="M70" i="4"/>
  <c r="I70" i="4"/>
  <c r="I69" i="4"/>
  <c r="I71" i="4"/>
  <c r="G70" i="4"/>
  <c r="G71" i="3"/>
  <c r="G69" i="3"/>
  <c r="H71" i="3"/>
  <c r="H70" i="3"/>
  <c r="H69" i="3"/>
  <c r="L71" i="2"/>
  <c r="I71" i="2"/>
  <c r="K69" i="2"/>
  <c r="L70" i="2"/>
  <c r="N70" i="2"/>
  <c r="K71" i="2"/>
  <c r="G70" i="2"/>
  <c r="N71" i="2"/>
  <c r="L69" i="2"/>
  <c r="I70" i="2"/>
  <c r="I69" i="2"/>
  <c r="M71" i="2"/>
  <c r="M70" i="2"/>
  <c r="J69" i="2"/>
  <c r="G69" i="2"/>
  <c r="G71" i="2"/>
  <c r="J70" i="2"/>
  <c r="H71" i="2"/>
  <c r="H70" i="2"/>
  <c r="H69" i="2"/>
  <c r="K70" i="2"/>
  <c r="AB71" i="8" l="1"/>
  <c r="V69" i="8"/>
  <c r="AB70" i="8"/>
  <c r="Y66" i="8"/>
  <c r="X70" i="8"/>
  <c r="V70" i="8"/>
  <c r="AC67" i="8"/>
  <c r="AA70" i="8"/>
  <c r="W66" i="8"/>
  <c r="Z69" i="8"/>
  <c r="W67" i="8"/>
  <c r="AA66" i="8"/>
  <c r="V66" i="8"/>
  <c r="Y68" i="8"/>
  <c r="AC70" i="8"/>
  <c r="AC71" i="8"/>
  <c r="Y69" i="8"/>
  <c r="V67" i="8"/>
  <c r="AA71" i="8"/>
  <c r="W68" i="8"/>
  <c r="AB10" i="8"/>
  <c r="Z9" i="8"/>
  <c r="W7" i="8"/>
  <c r="Y10" i="8"/>
  <c r="W10" i="8"/>
  <c r="W9" i="8"/>
  <c r="V9" i="8"/>
  <c r="Y6" i="8"/>
  <c r="AC7" i="8"/>
  <c r="X5" i="8"/>
  <c r="AB9" i="8"/>
  <c r="W5" i="8"/>
  <c r="V8" i="8"/>
  <c r="AC9" i="8"/>
  <c r="Z10" i="8"/>
  <c r="X10" i="8"/>
  <c r="Z8" i="8"/>
  <c r="AA69" i="8"/>
  <c r="W69" i="8"/>
  <c r="AB69" i="8"/>
  <c r="V68" i="8"/>
  <c r="Z68" i="8"/>
  <c r="V41" i="8"/>
  <c r="X69" i="8"/>
  <c r="AC66" i="8"/>
  <c r="W71" i="8"/>
  <c r="AA68" i="8"/>
  <c r="Y43" i="8"/>
  <c r="X68" i="8"/>
  <c r="Y70" i="8"/>
  <c r="AA67" i="8"/>
  <c r="X67" i="8"/>
  <c r="Z70" i="8"/>
  <c r="AB68" i="8"/>
  <c r="AC68" i="8"/>
  <c r="Z66" i="8"/>
  <c r="AC69" i="8"/>
  <c r="X71" i="8"/>
  <c r="Y71" i="8"/>
  <c r="Z71" i="8"/>
  <c r="V6" i="8"/>
  <c r="Y7" i="8"/>
  <c r="V10" i="8"/>
  <c r="AC6" i="8"/>
  <c r="X6" i="8"/>
  <c r="V7" i="8"/>
  <c r="AA9" i="8"/>
  <c r="AA8" i="8"/>
  <c r="AA5" i="8"/>
  <c r="Z7" i="8"/>
  <c r="X8" i="8"/>
  <c r="Y9" i="8"/>
  <c r="X7" i="8"/>
  <c r="AC5" i="8"/>
  <c r="AB7" i="8"/>
  <c r="X9" i="8"/>
  <c r="AA10" i="8"/>
  <c r="V71" i="8"/>
  <c r="AB66" i="8"/>
  <c r="W70" i="8"/>
  <c r="AB67" i="8"/>
  <c r="X66" i="8"/>
  <c r="Z67" i="8"/>
  <c r="AA6" i="8"/>
  <c r="Y5" i="8"/>
  <c r="AC56" i="8"/>
  <c r="AB5" i="8"/>
  <c r="W6" i="8"/>
  <c r="AB6" i="8"/>
  <c r="Z5" i="8"/>
  <c r="AA7" i="8"/>
  <c r="W8" i="8"/>
  <c r="AB55" i="8"/>
  <c r="W55" i="8"/>
  <c r="Z6" i="8"/>
  <c r="W56" i="8"/>
  <c r="AB57" i="8"/>
  <c r="Y8" i="8"/>
  <c r="V57" i="8"/>
  <c r="W54" i="8"/>
  <c r="Y58" i="8"/>
  <c r="Y53" i="8"/>
  <c r="V53" i="8"/>
  <c r="Z22" i="8"/>
  <c r="Y56" i="8"/>
  <c r="AB53" i="8"/>
  <c r="Z43" i="8"/>
  <c r="AB56" i="8"/>
  <c r="AB54" i="8"/>
  <c r="AB58" i="8"/>
  <c r="AC8" i="8"/>
  <c r="X53" i="8"/>
  <c r="AC53" i="8"/>
  <c r="AA54" i="8"/>
  <c r="AC42" i="8"/>
  <c r="AC54" i="8"/>
  <c r="Y55" i="8"/>
  <c r="X54" i="8"/>
  <c r="AA55" i="8"/>
  <c r="AA30" i="8"/>
  <c r="AB80" i="8"/>
  <c r="AC55" i="8"/>
  <c r="X55" i="8"/>
  <c r="V54" i="8"/>
  <c r="AB44" i="8"/>
  <c r="X46" i="8"/>
  <c r="V42" i="8"/>
  <c r="AB42" i="8"/>
  <c r="W44" i="8"/>
  <c r="Z41" i="8"/>
  <c r="AC43" i="8"/>
  <c r="X43" i="8"/>
  <c r="W45" i="8"/>
  <c r="AB43" i="8"/>
  <c r="AA46" i="8"/>
  <c r="Y41" i="8"/>
  <c r="AB46" i="8"/>
  <c r="W43" i="8"/>
  <c r="Z45" i="8"/>
  <c r="W42" i="8"/>
  <c r="AC45" i="8"/>
  <c r="AC46" i="8"/>
  <c r="AB41" i="8"/>
  <c r="AA42" i="8"/>
  <c r="V43" i="8"/>
  <c r="AC41" i="8"/>
  <c r="V44" i="8"/>
  <c r="W41" i="8"/>
  <c r="Z46" i="8"/>
  <c r="Z42" i="8"/>
  <c r="X42" i="8"/>
  <c r="Y42" i="8"/>
  <c r="X41" i="8"/>
  <c r="AA41" i="8"/>
  <c r="AA44" i="8"/>
  <c r="AA43" i="8"/>
  <c r="Y46" i="8"/>
  <c r="AA45" i="8"/>
  <c r="Y44" i="8"/>
  <c r="Y45" i="8"/>
  <c r="V45" i="8"/>
  <c r="V46" i="8"/>
  <c r="Z44" i="8"/>
  <c r="X44" i="8"/>
  <c r="AC44" i="8"/>
  <c r="Z53" i="8"/>
  <c r="W53" i="8"/>
  <c r="W46" i="8"/>
  <c r="AB8" i="8"/>
  <c r="AC10" i="8"/>
  <c r="W29" i="8"/>
  <c r="Y57" i="8"/>
  <c r="V58" i="8"/>
  <c r="Z19" i="8"/>
  <c r="Y20" i="8"/>
  <c r="AA18" i="8"/>
  <c r="AB17" i="8"/>
  <c r="X19" i="8"/>
  <c r="V17" i="8"/>
  <c r="V21" i="8"/>
  <c r="AC17" i="8"/>
  <c r="X22" i="8"/>
  <c r="Y22" i="8"/>
  <c r="Z18" i="8"/>
  <c r="W18" i="8"/>
  <c r="V19" i="8"/>
  <c r="AC18" i="8"/>
  <c r="AB21" i="8"/>
  <c r="AC19" i="8"/>
  <c r="Y18" i="8"/>
  <c r="W22" i="8"/>
  <c r="X18" i="8"/>
  <c r="W17" i="8"/>
  <c r="Y21" i="8"/>
  <c r="Z21" i="8"/>
  <c r="AB18" i="8"/>
  <c r="W19" i="8"/>
  <c r="Z20" i="8"/>
  <c r="AA21" i="8"/>
  <c r="V20" i="8"/>
  <c r="Z17" i="8"/>
  <c r="W21" i="8"/>
  <c r="AA17" i="8"/>
  <c r="V18" i="8"/>
  <c r="Y19" i="8"/>
  <c r="AC20" i="8"/>
  <c r="Y17" i="8"/>
  <c r="X17" i="8"/>
  <c r="AC22" i="8"/>
  <c r="AB20" i="8"/>
  <c r="AB22" i="8"/>
  <c r="W20" i="8"/>
  <c r="AA19" i="8"/>
  <c r="X21" i="8"/>
  <c r="Z55" i="8"/>
  <c r="X56" i="8"/>
  <c r="Z58" i="8"/>
  <c r="AB45" i="8"/>
  <c r="W57" i="8"/>
  <c r="X20" i="8"/>
  <c r="V55" i="8"/>
  <c r="AA56" i="8"/>
  <c r="X57" i="8"/>
  <c r="AC57" i="8"/>
  <c r="Y54" i="8"/>
  <c r="AA58" i="8"/>
  <c r="Y34" i="8"/>
  <c r="AA22" i="8"/>
  <c r="Z56" i="8"/>
  <c r="Z57" i="8"/>
  <c r="V56" i="8"/>
  <c r="W58" i="8"/>
  <c r="AA57" i="8"/>
  <c r="Z32" i="8"/>
  <c r="X34" i="8"/>
  <c r="W32" i="8"/>
  <c r="AB31" i="8"/>
  <c r="AB33" i="8"/>
  <c r="Z31" i="8"/>
  <c r="AA31" i="8"/>
  <c r="W33" i="8"/>
  <c r="V30" i="8"/>
  <c r="X32" i="8"/>
  <c r="AC32" i="8"/>
  <c r="AC34" i="8"/>
  <c r="V33" i="8"/>
  <c r="AB30" i="8"/>
  <c r="V32" i="8"/>
  <c r="Y30" i="8"/>
  <c r="X31" i="8"/>
  <c r="X30" i="8"/>
  <c r="AC30" i="8"/>
  <c r="Z33" i="8"/>
  <c r="W30" i="8"/>
  <c r="AA32" i="8"/>
  <c r="AB29" i="8"/>
  <c r="Y32" i="8"/>
  <c r="AC33" i="8"/>
  <c r="Z34" i="8"/>
  <c r="AA34" i="8"/>
  <c r="V34" i="8"/>
  <c r="W34" i="8"/>
  <c r="W31" i="8"/>
  <c r="Z29" i="8"/>
  <c r="Y33" i="8"/>
  <c r="X33" i="8"/>
  <c r="AC29" i="8"/>
  <c r="Z30" i="8"/>
  <c r="AC31" i="8"/>
  <c r="Y29" i="8"/>
  <c r="V31" i="8"/>
  <c r="AB32" i="8"/>
  <c r="X29" i="8"/>
  <c r="AA33" i="8"/>
  <c r="AB34" i="8"/>
  <c r="AA53" i="8"/>
  <c r="Z54" i="8"/>
  <c r="X58" i="8"/>
  <c r="V29" i="8"/>
  <c r="AA29" i="8"/>
  <c r="V22" i="8"/>
  <c r="AB19" i="8"/>
  <c r="AC21" i="8"/>
  <c r="AB79" i="8"/>
  <c r="X79" i="8"/>
  <c r="W82" i="8"/>
  <c r="Z83" i="8"/>
  <c r="X81" i="8"/>
  <c r="Y81" i="8"/>
  <c r="AA80" i="8"/>
  <c r="X78" i="8"/>
  <c r="Y79" i="8"/>
  <c r="Z81" i="8"/>
  <c r="Z82" i="8"/>
  <c r="Z78" i="8"/>
  <c r="AB82" i="8"/>
  <c r="V81" i="8"/>
  <c r="AA78" i="8"/>
  <c r="W81" i="8"/>
  <c r="Y83" i="8"/>
  <c r="AA83" i="8"/>
  <c r="Z80" i="8"/>
  <c r="V79" i="8"/>
  <c r="X82" i="8"/>
  <c r="AB78" i="8"/>
  <c r="AC80" i="8"/>
  <c r="AB83" i="8"/>
  <c r="AC79" i="8"/>
  <c r="AB81" i="8"/>
  <c r="X80" i="8"/>
  <c r="Y78" i="8"/>
  <c r="AC83" i="8"/>
  <c r="AC78" i="8"/>
  <c r="W80" i="8"/>
  <c r="X83" i="8"/>
  <c r="AA82" i="8"/>
  <c r="V83" i="8"/>
  <c r="Y80" i="8"/>
  <c r="AA81" i="8"/>
  <c r="W79" i="8"/>
  <c r="V78" i="8"/>
  <c r="AC82" i="8"/>
  <c r="W78" i="8"/>
  <c r="W83" i="8"/>
  <c r="AC81" i="8"/>
  <c r="V80" i="8"/>
  <c r="AA79" i="8"/>
  <c r="Y82" i="8"/>
  <c r="V82" i="8"/>
  <c r="AA11" i="8" l="1"/>
  <c r="AB13" i="8"/>
  <c r="AA13" i="8"/>
  <c r="V11" i="8"/>
  <c r="Z11" i="8"/>
  <c r="Z12" i="8"/>
  <c r="AA12" i="8"/>
  <c r="W72" i="8"/>
  <c r="Z13" i="8"/>
  <c r="W74" i="8"/>
  <c r="AB11" i="8"/>
  <c r="AA72" i="8"/>
  <c r="V61" i="8"/>
  <c r="Y73" i="8"/>
  <c r="X12" i="8"/>
  <c r="Z73" i="8"/>
  <c r="V13" i="8"/>
  <c r="V12" i="8"/>
  <c r="Z72" i="8"/>
  <c r="AC13" i="8"/>
  <c r="Y72" i="8"/>
  <c r="Y74" i="8"/>
  <c r="Y13" i="8"/>
  <c r="W73" i="8"/>
  <c r="V59" i="8"/>
  <c r="Z74" i="8"/>
  <c r="Y61" i="8"/>
  <c r="AB60" i="8"/>
  <c r="W13" i="8"/>
  <c r="AA74" i="8"/>
  <c r="X13" i="8"/>
  <c r="Y59" i="8"/>
  <c r="AA73" i="8"/>
  <c r="AC74" i="8"/>
  <c r="AC73" i="8"/>
  <c r="AC72" i="8"/>
  <c r="Z84" i="8"/>
  <c r="AB73" i="8"/>
  <c r="AB72" i="8"/>
  <c r="AB74" i="8"/>
  <c r="V74" i="8"/>
  <c r="V73" i="8"/>
  <c r="V72" i="8"/>
  <c r="Y60" i="8"/>
  <c r="AB12" i="8"/>
  <c r="AC11" i="8"/>
  <c r="W11" i="8"/>
  <c r="AC12" i="8"/>
  <c r="Y11" i="8"/>
  <c r="W12" i="8"/>
  <c r="Y12" i="8"/>
  <c r="AB61" i="8"/>
  <c r="X74" i="8"/>
  <c r="X72" i="8"/>
  <c r="X73" i="8"/>
  <c r="X11" i="8"/>
  <c r="V47" i="8"/>
  <c r="V49" i="8"/>
  <c r="V48" i="8"/>
  <c r="V60" i="8"/>
  <c r="AB59" i="8"/>
  <c r="V36" i="8"/>
  <c r="V35" i="8"/>
  <c r="V37" i="8"/>
  <c r="Y36" i="8"/>
  <c r="Y37" i="8"/>
  <c r="Y35" i="8"/>
  <c r="AC24" i="8"/>
  <c r="AC25" i="8"/>
  <c r="AC23" i="8"/>
  <c r="X48" i="8"/>
  <c r="X47" i="8"/>
  <c r="X49" i="8"/>
  <c r="AA61" i="8"/>
  <c r="AA60" i="8"/>
  <c r="AA59" i="8"/>
  <c r="W61" i="8"/>
  <c r="W60" i="8"/>
  <c r="W59" i="8"/>
  <c r="Y48" i="8"/>
  <c r="Y47" i="8"/>
  <c r="Y49" i="8"/>
  <c r="AA25" i="8"/>
  <c r="AA24" i="8"/>
  <c r="AA23" i="8"/>
  <c r="V24" i="8"/>
  <c r="V25" i="8"/>
  <c r="V23" i="8"/>
  <c r="AB47" i="8"/>
  <c r="AB49" i="8"/>
  <c r="AB48" i="8"/>
  <c r="AC35" i="8"/>
  <c r="AC37" i="8"/>
  <c r="AC36" i="8"/>
  <c r="AC60" i="8"/>
  <c r="AC59" i="8"/>
  <c r="AC61" i="8"/>
  <c r="Z23" i="8"/>
  <c r="Z25" i="8"/>
  <c r="Z24" i="8"/>
  <c r="W25" i="8"/>
  <c r="W23" i="8"/>
  <c r="W24" i="8"/>
  <c r="AB23" i="8"/>
  <c r="AB24" i="8"/>
  <c r="AB25" i="8"/>
  <c r="X35" i="8"/>
  <c r="X37" i="8"/>
  <c r="X36" i="8"/>
  <c r="X23" i="8"/>
  <c r="X24" i="8"/>
  <c r="X25" i="8"/>
  <c r="W47" i="8"/>
  <c r="W49" i="8"/>
  <c r="W48" i="8"/>
  <c r="X61" i="8"/>
  <c r="X60" i="8"/>
  <c r="X59" i="8"/>
  <c r="AA35" i="8"/>
  <c r="AA37" i="8"/>
  <c r="AA36" i="8"/>
  <c r="Z35" i="8"/>
  <c r="Z37" i="8"/>
  <c r="Z36" i="8"/>
  <c r="AB35" i="8"/>
  <c r="AB36" i="8"/>
  <c r="AB37" i="8"/>
  <c r="Y25" i="8"/>
  <c r="Y23" i="8"/>
  <c r="Y24" i="8"/>
  <c r="Z61" i="8"/>
  <c r="Z60" i="8"/>
  <c r="Z59" i="8"/>
  <c r="W36" i="8"/>
  <c r="W37" i="8"/>
  <c r="W35" i="8"/>
  <c r="AA49" i="8"/>
  <c r="AA48" i="8"/>
  <c r="AA47" i="8"/>
  <c r="AC48" i="8"/>
  <c r="AC47" i="8"/>
  <c r="AC49" i="8"/>
  <c r="Z48" i="8"/>
  <c r="Z49" i="8"/>
  <c r="Z47" i="8"/>
  <c r="AB84" i="8"/>
  <c r="Z86" i="8"/>
  <c r="AC85" i="8"/>
  <c r="AB85" i="8"/>
  <c r="Z85" i="8"/>
  <c r="Y84" i="8"/>
  <c r="AA84" i="8"/>
  <c r="Y85" i="8"/>
  <c r="AA85" i="8"/>
  <c r="AA86" i="8"/>
  <c r="X85" i="8"/>
  <c r="V86" i="8"/>
  <c r="AC84" i="8"/>
  <c r="AB86" i="8"/>
  <c r="AC86" i="8"/>
  <c r="X84" i="8"/>
  <c r="Y86" i="8"/>
  <c r="W84" i="8"/>
  <c r="V84" i="8"/>
  <c r="W85" i="8"/>
  <c r="W86" i="8"/>
  <c r="V85" i="8"/>
  <c r="X86" i="8"/>
</calcChain>
</file>

<file path=xl/sharedStrings.xml><?xml version="1.0" encoding="utf-8"?>
<sst xmlns="http://schemas.openxmlformats.org/spreadsheetml/2006/main" count="810" uniqueCount="96">
  <si>
    <t>Exp_20240408</t>
  </si>
  <si>
    <t>Date of intoxication:</t>
  </si>
  <si>
    <t>Date of measurement:</t>
  </si>
  <si>
    <t>Reader:</t>
  </si>
  <si>
    <t>Tecan Reader</t>
  </si>
  <si>
    <t>Plate 1</t>
  </si>
  <si>
    <t>Cells</t>
  </si>
  <si>
    <t>BIHi_265a_20240212</t>
  </si>
  <si>
    <t>Differentiation started</t>
  </si>
  <si>
    <t>Last media change</t>
  </si>
  <si>
    <t>Density:</t>
  </si>
  <si>
    <t>48.000/well</t>
  </si>
  <si>
    <t>Age of cells</t>
  </si>
  <si>
    <t>46d</t>
  </si>
  <si>
    <t>Agent</t>
  </si>
  <si>
    <t>Paclitaxel 72h</t>
  </si>
  <si>
    <t>00h</t>
  </si>
  <si>
    <t>Paclitaxel</t>
  </si>
  <si>
    <t>Vehicle</t>
  </si>
  <si>
    <t>100pM</t>
  </si>
  <si>
    <t>1nM</t>
  </si>
  <si>
    <t>10nM</t>
  </si>
  <si>
    <t>100nM</t>
  </si>
  <si>
    <t>1uM</t>
  </si>
  <si>
    <t>10uM</t>
  </si>
  <si>
    <t>DMSO</t>
  </si>
  <si>
    <t>EMPTY</t>
  </si>
  <si>
    <t>EmptyValue</t>
  </si>
  <si>
    <t>Mean</t>
  </si>
  <si>
    <t>Median</t>
  </si>
  <si>
    <t>SD</t>
  </si>
  <si>
    <t>% of Vehicle</t>
  </si>
  <si>
    <t>----- Allgemeine Daten -----</t>
  </si>
  <si>
    <t>Messung</t>
  </si>
  <si>
    <t xml:space="preserve"> </t>
  </si>
  <si>
    <t>1 Messungen enthalten, Messungen Nr.1 bei 0.000 sec. gewählt, 0.000 sec. mittlere Intervalzeit</t>
  </si>
  <si>
    <t>Parameter</t>
  </si>
  <si>
    <t>Zum Messzeitpunkt geladene Parameterdatei : mtcellviability_apoptosis_luminescence_2022_06_02.par</t>
  </si>
  <si>
    <t xml:space="preserve"> Geänderte Parameterdatei</t>
  </si>
  <si>
    <t>Dateien</t>
  </si>
  <si>
    <t>Parameterdatei : MTCellViability_Apoptosis_Luminescence_2022_06_02.par - 02.06.2022 / 19:31:58 - Erstellt von Unknown User - Erstellt mit Version 5.24</t>
  </si>
  <si>
    <t>Reader</t>
  </si>
  <si>
    <t>BertholdTech TriStar, Driver Version: 1.09, (1.0.9.0), S/N: 25-1117, Embedded Version: 1.07</t>
  </si>
  <si>
    <t>Plate Type: Berthold 96 - No:23300/23302</t>
  </si>
  <si>
    <t>Berechnung</t>
  </si>
  <si>
    <t>Programm</t>
  </si>
  <si>
    <t>MikroWin, Version 5.24</t>
  </si>
  <si>
    <t xml:space="preserve"> Lizenz Nr. : 214301</t>
  </si>
  <si>
    <t>Assembly Code A : 0006 0000 0000 0000 0000 FFFF</t>
  </si>
  <si>
    <t>Assembly Code B : 00E6 F715 C08F FC45 2DC0 B7AF</t>
  </si>
  <si>
    <t>System</t>
  </si>
  <si>
    <t>Operationssystem Name : Windows 10, System Benutzer : hewl</t>
  </si>
  <si>
    <t>Drucker</t>
  </si>
  <si>
    <t>Drucker Name : PDFCreator</t>
  </si>
  <si>
    <t>Typ: Nichtequidistante Kinetik, Zeit: 09.04.2024 / 07:38:35, Status: Gültige Messung</t>
  </si>
  <si>
    <t>Datendatei : 01_265a_12h_PTX.dat - 09.04.2024 / 07:39:28 - Operator war Unknown User - Erstellt mit Version 5.24</t>
  </si>
  <si>
    <t>Start Temperature ........  35.3                End Temperature ..........  35.1</t>
  </si>
  <si>
    <t>Berechnungsstatus : Gültige Auswertung, Berechnungszeitpunkt : 09.04.2024 / 07:39:28</t>
  </si>
  <si>
    <t>Operationssystem Name : Windows 10, System Benutzer : Schinkec</t>
  </si>
  <si>
    <t>Typ: Nichtequidistante Kinetik, Zeit: 09.04.2024 / 18:13:46, Status: Gültige Messung</t>
  </si>
  <si>
    <t>Datendatei : 01_PTX_20240409_24h.dat - 09.04.2024 / 18:14:39 - Operator war Unknown User - Erstellt mit Version 5.24</t>
  </si>
  <si>
    <t>Start Temperature ........  29.1                End Temperature ..........  29.1</t>
  </si>
  <si>
    <t>Berechnungsstatus : Gültige Auswertung, Berechnungszeitpunkt : 09.04.2024 / 18:14:39</t>
  </si>
  <si>
    <t>12h</t>
  </si>
  <si>
    <t>24h</t>
  </si>
  <si>
    <t>36h</t>
  </si>
  <si>
    <t>48h</t>
  </si>
  <si>
    <t>Typ: Nichtequidistante Kinetik, Zeit: 11.04.2024 / 08:23:28, Status: Gültige Messung</t>
  </si>
  <si>
    <t>Datendatei : 01_265a_60h_PTX.dat - 11.04.2024 / 08:24:21 - Operator war Unknown User - Erstellt mit Version 5.24</t>
  </si>
  <si>
    <t>Start Temperature ........  34.6                End Temperature ..........  33.9</t>
  </si>
  <si>
    <t>Berechnungsstatus : Gültige Auswertung, Berechnungszeitpunkt : 11.04.2024 / 08:24:21</t>
  </si>
  <si>
    <t>60h</t>
  </si>
  <si>
    <t>Typ: Nichtequidistante Kinetik, Zeit: 10.04.2024 / 08:23:17, Status: Gültige Messung</t>
  </si>
  <si>
    <t>Datendatei : 01_265a_36h_PTX.dat - 10.04.2024 / 08:24:10 - Operator war Unknown User - Erstellt mit Version 5.24</t>
  </si>
  <si>
    <t>Start Temperature ........  34.6                End Temperature ..........  34.3</t>
  </si>
  <si>
    <t>Berechnungsstatus : Gültige Auswertung, Berechnungszeitpunkt : 10.04.2024 / 08:24:10</t>
  </si>
  <si>
    <t>Typ: Nichtequidistante Kinetik, Zeit: 10.04.2024 / 18:03:03, Status: Gültige Messung</t>
  </si>
  <si>
    <t>Datendatei : 01_265a_PTX_20240410_48h.dat - 10.04.2024 / 18:03:56 - Operator war Unknown User - Erstellt mit Version 5.24</t>
  </si>
  <si>
    <t>Start Temperature ........  36.2                End Temperature ..........  35.8</t>
  </si>
  <si>
    <t>Berechnungsstatus : Gültige Auswertung, Berechnungszeitpunkt : 10.04.2024 / 18:03:56</t>
  </si>
  <si>
    <t>Typ: Nichtequidistante Kinetik, Zeit: 11.04.2024 / 17:10:07, Status: Gültige Messung</t>
  </si>
  <si>
    <t>Datendatei : 01_265a_PTX_20240411_72h.dat - 11.04.2024 / 17:11:01 - Operator war Unknown User - Erstellt mit Version 5.24</t>
  </si>
  <si>
    <t>Start Temperature ........  36.0                End Temperature ..........  35.6</t>
  </si>
  <si>
    <t>Berechnungsstatus : Gültige Auswertung, Berechnungszeitpunkt : 11.04.2024 / 17:11:01</t>
  </si>
  <si>
    <t>72h</t>
  </si>
  <si>
    <t>All Minus Empty Value</t>
  </si>
  <si>
    <t>% of the Individual Well Baseline</t>
  </si>
  <si>
    <t>Normalized to vehicle</t>
  </si>
  <si>
    <t>Average</t>
  </si>
  <si>
    <t>Exp_20240617</t>
  </si>
  <si>
    <t>Berthold</t>
  </si>
  <si>
    <t>BIHi_271a_20240501</t>
  </si>
  <si>
    <t>Typ: Nichtequidistante Kinetik, Zeit: 17.06.2024 / 21:16:58, Status: Gültige Messung</t>
  </si>
  <si>
    <t>Datendatei : 01_271a_00h_2.dat - 17.06.2024 / 21:17:51 - Operator war Unknown User - Erstellt mit Version 5.24</t>
  </si>
  <si>
    <t>Start Temperature ........  36.1                End Temperature ..........  35.6</t>
  </si>
  <si>
    <t>Berechnungsstatus : Gültige Auswertung, Berechnungszeitpunkt : 17.06.2024 / 21:17:51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</si>
</sst>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</font>
    <font>
      <sz val="11"/>
      <color theme="0" tint="-0.499984740745262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20">
    <xf numFmtId="0" fontId="0" fillId="0" borderId="0" xfId="0"/>
    <xf numFmtId="0" fontId="1" fillId="0" borderId="0" xfId="0" applyFont="1"/>
    <xf numFmtId="14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0" borderId="0" xfId="1" applyFont="1"/>
    <xf numFmtId="0" fontId="0" fillId="0" borderId="1" xfId="0" applyBorder="1"/>
    <xf numFmtId="0" fontId="7" fillId="0" borderId="0" xfId="1" applyFont="1"/>
    <xf numFmtId="0" fontId="8" fillId="0" borderId="2" xfId="1" applyFont="1" applyBorder="1"/>
    <xf numFmtId="0" fontId="8" fillId="0" borderId="3" xfId="1" applyFont="1" applyBorder="1"/>
    <xf numFmtId="0" fontId="8" fillId="0" borderId="4" xfId="1" applyFont="1" applyBorder="1"/>
    <xf numFmtId="0" fontId="8" fillId="0" borderId="0" xfId="1" applyFont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8" fillId="0" borderId="1" xfId="1" applyFont="1" applyBorder="1"/>
    <xf numFmtId="0" fontId="8" fillId="0" borderId="8" xfId="1" applyFont="1" applyBorder="1"/>
    <xf numFmtId="0" fontId="0" fillId="2" borderId="0" xfId="0" applyFill="1"/>
    <xf numFmtId="0" fontId="1" fillId="2" borderId="0" xfId="0" applyFont="1" applyFill="1"/>
  </cellXfs>
  <cellStyles count="2">
    <cellStyle name="Normal" xfId="0" builtinId="0"/>
    <cellStyle name="Standard 2" xfId="1" xr:uid="{3D463ADD-665F-4A15-A1C3-1CF68E9328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257735</xdr:colOff>
      <xdr:row>1</xdr:row>
      <xdr:rowOff>114175</xdr:rowOff>
    </xdr:from>
    <xdr:to>
      <xdr:col>10</xdr:col>
      <xdr:colOff>221578</xdr:colOff>
      <xdr:row>15</xdr:row>
      <xdr:rowOff>123264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0CB170D-DFCA-40B8-3579-F1B618B60E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3204671" y="-154555"/>
          <a:ext cx="2676089" cy="35945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400050</xdr:colOff>
          <xdr:row>75</xdr:row>
          <xdr:rowOff>0</xdr:rowOff>
        </xdr:from>
        <xdr:to>
          <xdr:col>35</xdr:col>
          <xdr:colOff>600075</xdr:colOff>
          <xdr:row>90</xdr:row>
          <xdr:rowOff>133350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7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B762A-A109-4A5B-9C1B-EBB334736577}">
  <dimension ref="A1:S71"/>
  <sheetViews>
    <sheetView topLeftCell="A41" zoomScale="85" zoomScaleNormal="85" workbookViewId="0">
      <selection activeCell="E36" sqref="E36:P43"/>
    </sheetView>
  </sheetViews>
  <sheetFormatPr defaultRowHeight="15" x14ac:dyDescent="0.25"/>
  <cols>
    <col min="3" max="3" width="10.140625" bestFit="1" customWidth="1"/>
  </cols>
  <sheetData>
    <row r="1" spans="1:6" x14ac:dyDescent="0.25">
      <c r="A1" s="19" t="s">
        <v>89</v>
      </c>
    </row>
    <row r="2" spans="1:6" x14ac:dyDescent="0.25">
      <c r="A2" t="s">
        <v>1</v>
      </c>
      <c r="C2" s="2">
        <v>45460</v>
      </c>
    </row>
    <row r="3" spans="1:6" x14ac:dyDescent="0.25">
      <c r="A3" t="s">
        <v>2</v>
      </c>
      <c r="C3" s="2"/>
    </row>
    <row r="4" spans="1:6" x14ac:dyDescent="0.25">
      <c r="A4" t="s">
        <v>3</v>
      </c>
      <c r="C4" t="s">
        <v>90</v>
      </c>
      <c r="D4" s="3"/>
    </row>
    <row r="5" spans="1:6" x14ac:dyDescent="0.25">
      <c r="D5" s="3"/>
    </row>
    <row r="6" spans="1:6" x14ac:dyDescent="0.25">
      <c r="A6" s="1" t="s">
        <v>5</v>
      </c>
      <c r="D6" s="3"/>
    </row>
    <row r="7" spans="1:6" x14ac:dyDescent="0.25">
      <c r="A7" t="s">
        <v>6</v>
      </c>
      <c r="C7" t="s">
        <v>91</v>
      </c>
      <c r="D7" s="3"/>
    </row>
    <row r="8" spans="1:6" x14ac:dyDescent="0.25">
      <c r="A8" t="s">
        <v>8</v>
      </c>
      <c r="C8" s="2">
        <v>45413</v>
      </c>
      <c r="D8" s="3"/>
    </row>
    <row r="9" spans="1:6" x14ac:dyDescent="0.25">
      <c r="A9" t="s">
        <v>9</v>
      </c>
      <c r="C9" s="2"/>
      <c r="D9" s="3"/>
    </row>
    <row r="10" spans="1:6" x14ac:dyDescent="0.25">
      <c r="A10" t="s">
        <v>10</v>
      </c>
      <c r="C10" t="s">
        <v>11</v>
      </c>
      <c r="D10" s="3"/>
    </row>
    <row r="11" spans="1:6" x14ac:dyDescent="0.25">
      <c r="A11" t="s">
        <v>12</v>
      </c>
      <c r="C11" t="s">
        <v>13</v>
      </c>
      <c r="D11" s="3"/>
    </row>
    <row r="12" spans="1:6" x14ac:dyDescent="0.25">
      <c r="A12" t="s">
        <v>14</v>
      </c>
      <c r="C12" t="s">
        <v>15</v>
      </c>
      <c r="D12" s="3"/>
    </row>
    <row r="13" spans="1:6" x14ac:dyDescent="0.25">
      <c r="D13" s="3"/>
    </row>
    <row r="14" spans="1:6" x14ac:dyDescent="0.25">
      <c r="A14" s="1"/>
      <c r="B14" s="4"/>
      <c r="C14" s="5"/>
      <c r="D14" s="3"/>
    </row>
    <row r="15" spans="1:6" x14ac:dyDescent="0.25">
      <c r="A15" s="6"/>
      <c r="B15" s="6"/>
      <c r="C15" s="6"/>
      <c r="D15" s="6"/>
      <c r="E15" s="6"/>
      <c r="F15" s="6"/>
    </row>
    <row r="16" spans="1:6" x14ac:dyDescent="0.25">
      <c r="A16" s="6"/>
      <c r="B16" s="6"/>
      <c r="C16" s="6"/>
      <c r="D16" s="6"/>
      <c r="E16" s="6"/>
      <c r="F16" s="6"/>
    </row>
    <row r="17" spans="1:5" x14ac:dyDescent="0.25">
      <c r="A17" s="18" t="s">
        <v>32</v>
      </c>
      <c r="B17" s="18"/>
      <c r="C17" s="18"/>
      <c r="D17" s="18"/>
      <c r="E17" s="18"/>
    </row>
    <row r="18" spans="1:5" x14ac:dyDescent="0.25">
      <c r="A18" s="18" t="s">
        <v>33</v>
      </c>
      <c r="B18" s="18" t="s">
        <v>92</v>
      </c>
      <c r="C18" s="18"/>
      <c r="D18" s="18"/>
      <c r="E18" s="18"/>
    </row>
    <row r="19" spans="1:5" x14ac:dyDescent="0.25">
      <c r="A19" s="18" t="s">
        <v>34</v>
      </c>
      <c r="B19" s="18" t="s">
        <v>35</v>
      </c>
      <c r="C19" s="18"/>
      <c r="D19" s="18"/>
      <c r="E19" s="18"/>
    </row>
    <row r="20" spans="1:5" x14ac:dyDescent="0.25">
      <c r="A20" s="18" t="s">
        <v>36</v>
      </c>
      <c r="B20" s="18" t="s">
        <v>37</v>
      </c>
      <c r="C20" s="18" t="s">
        <v>38</v>
      </c>
      <c r="D20" s="18"/>
      <c r="E20" s="18"/>
    </row>
    <row r="21" spans="1:5" x14ac:dyDescent="0.25">
      <c r="A21" s="18" t="s">
        <v>39</v>
      </c>
      <c r="B21" s="18" t="s">
        <v>93</v>
      </c>
      <c r="C21" s="18"/>
      <c r="D21" s="18"/>
      <c r="E21" s="18"/>
    </row>
    <row r="22" spans="1:5" x14ac:dyDescent="0.25">
      <c r="A22" s="18" t="s">
        <v>34</v>
      </c>
      <c r="B22" s="18" t="s">
        <v>40</v>
      </c>
      <c r="C22" s="18"/>
      <c r="D22" s="18"/>
      <c r="E22" s="18"/>
    </row>
    <row r="23" spans="1:5" x14ac:dyDescent="0.25">
      <c r="A23" s="18" t="s">
        <v>41</v>
      </c>
      <c r="B23" s="18" t="s">
        <v>42</v>
      </c>
      <c r="C23" s="18"/>
      <c r="D23" s="18"/>
      <c r="E23" s="18"/>
    </row>
    <row r="24" spans="1:5" x14ac:dyDescent="0.25">
      <c r="A24" s="18" t="s">
        <v>34</v>
      </c>
      <c r="B24" s="18" t="s">
        <v>43</v>
      </c>
      <c r="C24" s="18"/>
      <c r="D24" s="18"/>
      <c r="E24" s="18"/>
    </row>
    <row r="25" spans="1:5" x14ac:dyDescent="0.25">
      <c r="A25" s="18" t="s">
        <v>34</v>
      </c>
      <c r="B25" s="18" t="s">
        <v>94</v>
      </c>
      <c r="C25" s="18"/>
      <c r="D25" s="18"/>
      <c r="E25" s="18"/>
    </row>
    <row r="26" spans="1:5" x14ac:dyDescent="0.25">
      <c r="A26" s="18" t="s">
        <v>44</v>
      </c>
      <c r="B26" s="18" t="s">
        <v>95</v>
      </c>
      <c r="C26" s="18"/>
      <c r="D26" s="18"/>
      <c r="E26" s="18"/>
    </row>
    <row r="27" spans="1:5" x14ac:dyDescent="0.25">
      <c r="A27" s="18" t="s">
        <v>45</v>
      </c>
      <c r="B27" s="18" t="s">
        <v>46</v>
      </c>
      <c r="C27" s="18" t="s">
        <v>47</v>
      </c>
      <c r="D27" s="18"/>
      <c r="E27" s="18"/>
    </row>
    <row r="28" spans="1:5" x14ac:dyDescent="0.25">
      <c r="A28" s="18" t="s">
        <v>34</v>
      </c>
      <c r="B28" s="18" t="s">
        <v>48</v>
      </c>
      <c r="C28" s="18"/>
      <c r="D28" s="18"/>
      <c r="E28" s="18"/>
    </row>
    <row r="29" spans="1:5" x14ac:dyDescent="0.25">
      <c r="A29" s="18" t="s">
        <v>34</v>
      </c>
      <c r="B29" s="18" t="s">
        <v>49</v>
      </c>
      <c r="C29" s="18"/>
      <c r="D29" s="18"/>
      <c r="E29" s="18"/>
    </row>
    <row r="30" spans="1:5" x14ac:dyDescent="0.25">
      <c r="A30" s="18" t="s">
        <v>50</v>
      </c>
      <c r="B30" s="18" t="s">
        <v>58</v>
      </c>
      <c r="C30" s="18"/>
      <c r="D30" s="18"/>
      <c r="E30" s="18"/>
    </row>
    <row r="31" spans="1:5" x14ac:dyDescent="0.25">
      <c r="A31" s="18"/>
      <c r="B31" s="18" t="s">
        <v>53</v>
      </c>
      <c r="C31" s="18"/>
      <c r="D31" s="18"/>
      <c r="E31" s="18"/>
    </row>
    <row r="32" spans="1:5" x14ac:dyDescent="0.25">
      <c r="A32" s="6"/>
      <c r="B32" s="6"/>
      <c r="C32" s="6"/>
      <c r="D32" s="6"/>
      <c r="E32" s="6"/>
    </row>
    <row r="33" spans="1:19" x14ac:dyDescent="0.25">
      <c r="A33" s="6"/>
      <c r="B33" s="6"/>
      <c r="C33" s="6"/>
      <c r="D33" s="6"/>
      <c r="E33" s="6"/>
    </row>
    <row r="34" spans="1:19" x14ac:dyDescent="0.25">
      <c r="A34" s="6"/>
      <c r="B34" s="6"/>
      <c r="F34" s="1" t="s">
        <v>16</v>
      </c>
      <c r="G34" s="1" t="s">
        <v>17</v>
      </c>
    </row>
    <row r="35" spans="1:19" x14ac:dyDescent="0.25">
      <c r="G35" s="7" t="s">
        <v>18</v>
      </c>
      <c r="H35" s="7" t="s">
        <v>19</v>
      </c>
      <c r="I35" s="7" t="s">
        <v>20</v>
      </c>
      <c r="J35" s="7" t="s">
        <v>21</v>
      </c>
      <c r="K35" s="7" t="s">
        <v>22</v>
      </c>
      <c r="L35" s="7" t="s">
        <v>23</v>
      </c>
      <c r="M35" s="7" t="s">
        <v>24</v>
      </c>
      <c r="N35" s="7" t="s">
        <v>25</v>
      </c>
      <c r="O35" s="7" t="s">
        <v>26</v>
      </c>
      <c r="P35" s="7"/>
    </row>
    <row r="36" spans="1:19" x14ac:dyDescent="0.25">
      <c r="E36">
        <v>84</v>
      </c>
      <c r="F36">
        <v>105</v>
      </c>
      <c r="G36" s="8">
        <v>134</v>
      </c>
      <c r="H36" s="8">
        <v>141</v>
      </c>
      <c r="I36" s="8">
        <v>162</v>
      </c>
      <c r="J36" s="8">
        <v>162</v>
      </c>
      <c r="K36" s="8">
        <v>169</v>
      </c>
      <c r="L36" s="8">
        <v>148</v>
      </c>
      <c r="M36" s="8">
        <v>148</v>
      </c>
      <c r="N36" s="8">
        <v>112</v>
      </c>
      <c r="O36" s="8">
        <v>91</v>
      </c>
      <c r="P36" s="8">
        <v>77</v>
      </c>
    </row>
    <row r="37" spans="1:19" x14ac:dyDescent="0.25">
      <c r="E37">
        <v>91</v>
      </c>
      <c r="F37">
        <v>105</v>
      </c>
      <c r="G37" s="9">
        <v>19287</v>
      </c>
      <c r="H37" s="10">
        <v>20117</v>
      </c>
      <c r="I37" s="10">
        <v>17622</v>
      </c>
      <c r="J37" s="10">
        <v>19344</v>
      </c>
      <c r="K37" s="10">
        <v>19983</v>
      </c>
      <c r="L37" s="10">
        <v>19519</v>
      </c>
      <c r="M37" s="10">
        <v>20201</v>
      </c>
      <c r="N37" s="11">
        <v>17650</v>
      </c>
      <c r="O37" s="12">
        <v>443</v>
      </c>
      <c r="P37" s="8">
        <v>91</v>
      </c>
    </row>
    <row r="38" spans="1:19" x14ac:dyDescent="0.25">
      <c r="E38">
        <v>77</v>
      </c>
      <c r="F38">
        <v>126</v>
      </c>
      <c r="G38" s="13">
        <v>12886</v>
      </c>
      <c r="H38" s="12">
        <v>12619</v>
      </c>
      <c r="I38" s="12">
        <v>14369</v>
      </c>
      <c r="J38" s="12">
        <v>12029</v>
      </c>
      <c r="K38" s="12">
        <v>13231</v>
      </c>
      <c r="L38" s="12">
        <v>12106</v>
      </c>
      <c r="M38" s="12">
        <v>10947</v>
      </c>
      <c r="N38" s="14">
        <v>14404</v>
      </c>
      <c r="O38" s="12">
        <v>429</v>
      </c>
      <c r="P38" s="8">
        <v>105</v>
      </c>
    </row>
    <row r="39" spans="1:19" x14ac:dyDescent="0.25">
      <c r="E39">
        <v>98</v>
      </c>
      <c r="F39">
        <v>134</v>
      </c>
      <c r="G39" s="13">
        <v>16076</v>
      </c>
      <c r="H39" s="12">
        <v>16709</v>
      </c>
      <c r="I39" s="12">
        <v>14685</v>
      </c>
      <c r="J39" s="12">
        <v>14474</v>
      </c>
      <c r="K39" s="12">
        <v>13519</v>
      </c>
      <c r="L39" s="12">
        <v>13926</v>
      </c>
      <c r="M39" s="12">
        <v>11713</v>
      </c>
      <c r="N39" s="14">
        <v>12591</v>
      </c>
      <c r="O39" s="12">
        <v>457</v>
      </c>
      <c r="P39" s="8">
        <v>105</v>
      </c>
    </row>
    <row r="40" spans="1:19" x14ac:dyDescent="0.25">
      <c r="E40">
        <v>77</v>
      </c>
      <c r="F40">
        <v>119</v>
      </c>
      <c r="G40" s="13">
        <v>15486</v>
      </c>
      <c r="H40" s="12">
        <v>15788</v>
      </c>
      <c r="I40" s="12">
        <v>14805</v>
      </c>
      <c r="J40" s="12">
        <v>14158</v>
      </c>
      <c r="K40" s="12">
        <v>15142</v>
      </c>
      <c r="L40" s="12">
        <v>14453</v>
      </c>
      <c r="M40" s="12">
        <v>13189</v>
      </c>
      <c r="N40" s="14">
        <v>14425</v>
      </c>
      <c r="O40" s="8">
        <v>126</v>
      </c>
      <c r="P40" s="8">
        <v>105</v>
      </c>
    </row>
    <row r="41" spans="1:19" x14ac:dyDescent="0.25">
      <c r="E41">
        <v>84</v>
      </c>
      <c r="F41">
        <v>98</v>
      </c>
      <c r="G41" s="13">
        <v>15725</v>
      </c>
      <c r="H41" s="12">
        <v>16884</v>
      </c>
      <c r="I41" s="12">
        <v>15585</v>
      </c>
      <c r="J41" s="12">
        <v>14046</v>
      </c>
      <c r="K41" s="12">
        <v>13434</v>
      </c>
      <c r="L41" s="12">
        <v>15753</v>
      </c>
      <c r="M41" s="12">
        <v>12858</v>
      </c>
      <c r="N41" s="14">
        <v>13533</v>
      </c>
      <c r="O41" s="8">
        <v>148</v>
      </c>
      <c r="P41" s="8">
        <v>84</v>
      </c>
    </row>
    <row r="42" spans="1:19" x14ac:dyDescent="0.25">
      <c r="E42">
        <v>84</v>
      </c>
      <c r="F42">
        <v>98</v>
      </c>
      <c r="G42" s="15">
        <v>17594</v>
      </c>
      <c r="H42" s="16">
        <v>16259</v>
      </c>
      <c r="I42" s="16">
        <v>14545</v>
      </c>
      <c r="J42" s="16">
        <v>14538</v>
      </c>
      <c r="K42" s="16">
        <v>16913</v>
      </c>
      <c r="L42" s="16">
        <v>17833</v>
      </c>
      <c r="M42" s="16">
        <v>14228</v>
      </c>
      <c r="N42" s="17">
        <v>19252</v>
      </c>
      <c r="O42" s="8">
        <v>98</v>
      </c>
      <c r="P42" s="8">
        <v>84</v>
      </c>
    </row>
    <row r="43" spans="1:19" x14ac:dyDescent="0.25">
      <c r="E43">
        <v>63</v>
      </c>
      <c r="F43">
        <v>77</v>
      </c>
      <c r="G43" s="8">
        <v>70</v>
      </c>
      <c r="H43" s="8">
        <v>91</v>
      </c>
      <c r="I43" s="8">
        <v>105</v>
      </c>
      <c r="J43" s="8">
        <v>98</v>
      </c>
      <c r="K43" s="8">
        <v>119</v>
      </c>
      <c r="L43" s="8">
        <v>98</v>
      </c>
      <c r="M43" s="8">
        <v>91</v>
      </c>
      <c r="N43" s="8">
        <v>70</v>
      </c>
      <c r="O43" s="8">
        <v>70</v>
      </c>
      <c r="P43" s="8">
        <v>70</v>
      </c>
    </row>
    <row r="44" spans="1:19" x14ac:dyDescent="0.25">
      <c r="R44" t="s">
        <v>27</v>
      </c>
      <c r="S44">
        <f>AVERAGE(O37:O39)</f>
        <v>443</v>
      </c>
    </row>
    <row r="45" spans="1:19" x14ac:dyDescent="0.25">
      <c r="G45" s="7" t="s">
        <v>18</v>
      </c>
      <c r="H45" s="7" t="s">
        <v>19</v>
      </c>
      <c r="I45" s="7" t="s">
        <v>20</v>
      </c>
      <c r="J45" s="7" t="s">
        <v>21</v>
      </c>
      <c r="K45" s="7" t="s">
        <v>22</v>
      </c>
      <c r="L45" s="7" t="s">
        <v>23</v>
      </c>
      <c r="M45" s="7" t="s">
        <v>24</v>
      </c>
      <c r="N45" s="7" t="s">
        <v>18</v>
      </c>
      <c r="O45" s="7" t="s">
        <v>26</v>
      </c>
    </row>
    <row r="46" spans="1:19" x14ac:dyDescent="0.25">
      <c r="G46">
        <f t="shared" ref="G46" si="0">G37-$S$44</f>
        <v>18844</v>
      </c>
      <c r="H46">
        <f t="shared" ref="H46:N46" si="1">H37-$S$44</f>
        <v>19674</v>
      </c>
      <c r="I46">
        <f t="shared" si="1"/>
        <v>17179</v>
      </c>
      <c r="J46">
        <f t="shared" si="1"/>
        <v>18901</v>
      </c>
      <c r="K46">
        <f t="shared" si="1"/>
        <v>19540</v>
      </c>
      <c r="L46">
        <f t="shared" si="1"/>
        <v>19076</v>
      </c>
      <c r="M46">
        <f t="shared" si="1"/>
        <v>19758</v>
      </c>
      <c r="N46">
        <f t="shared" si="1"/>
        <v>17207</v>
      </c>
    </row>
    <row r="47" spans="1:19" x14ac:dyDescent="0.25">
      <c r="G47">
        <f t="shared" ref="G47:N47" si="2">G38-$S$44</f>
        <v>12443</v>
      </c>
      <c r="H47">
        <f t="shared" si="2"/>
        <v>12176</v>
      </c>
      <c r="I47">
        <f t="shared" si="2"/>
        <v>13926</v>
      </c>
      <c r="J47">
        <f t="shared" si="2"/>
        <v>11586</v>
      </c>
      <c r="K47">
        <f t="shared" si="2"/>
        <v>12788</v>
      </c>
      <c r="L47">
        <f t="shared" si="2"/>
        <v>11663</v>
      </c>
      <c r="M47">
        <f t="shared" si="2"/>
        <v>10504</v>
      </c>
      <c r="N47">
        <f t="shared" si="2"/>
        <v>13961</v>
      </c>
    </row>
    <row r="48" spans="1:19" x14ac:dyDescent="0.25">
      <c r="G48">
        <f t="shared" ref="G48:N48" si="3">G39-$S$44</f>
        <v>15633</v>
      </c>
      <c r="H48">
        <f t="shared" si="3"/>
        <v>16266</v>
      </c>
      <c r="I48">
        <f t="shared" si="3"/>
        <v>14242</v>
      </c>
      <c r="J48">
        <f t="shared" si="3"/>
        <v>14031</v>
      </c>
      <c r="K48">
        <f t="shared" si="3"/>
        <v>13076</v>
      </c>
      <c r="L48">
        <f t="shared" si="3"/>
        <v>13483</v>
      </c>
      <c r="M48">
        <f t="shared" si="3"/>
        <v>11270</v>
      </c>
      <c r="N48">
        <f t="shared" si="3"/>
        <v>12148</v>
      </c>
    </row>
    <row r="49" spans="3:17" x14ac:dyDescent="0.25">
      <c r="G49">
        <f t="shared" ref="G49:N49" si="4">G40-$S$44</f>
        <v>15043</v>
      </c>
      <c r="H49">
        <f t="shared" si="4"/>
        <v>15345</v>
      </c>
      <c r="I49">
        <f t="shared" si="4"/>
        <v>14362</v>
      </c>
      <c r="J49">
        <f t="shared" si="4"/>
        <v>13715</v>
      </c>
      <c r="K49">
        <f t="shared" si="4"/>
        <v>14699</v>
      </c>
      <c r="L49">
        <f t="shared" si="4"/>
        <v>14010</v>
      </c>
      <c r="M49">
        <f t="shared" si="4"/>
        <v>12746</v>
      </c>
      <c r="N49">
        <f t="shared" si="4"/>
        <v>13982</v>
      </c>
    </row>
    <row r="50" spans="3:17" x14ac:dyDescent="0.25">
      <c r="G50">
        <f t="shared" ref="G50:N50" si="5">G41-$S$44</f>
        <v>15282</v>
      </c>
      <c r="H50">
        <f t="shared" si="5"/>
        <v>16441</v>
      </c>
      <c r="I50">
        <f t="shared" si="5"/>
        <v>15142</v>
      </c>
      <c r="J50">
        <f t="shared" si="5"/>
        <v>13603</v>
      </c>
      <c r="K50">
        <f t="shared" si="5"/>
        <v>12991</v>
      </c>
      <c r="L50">
        <f t="shared" si="5"/>
        <v>15310</v>
      </c>
      <c r="M50">
        <f t="shared" si="5"/>
        <v>12415</v>
      </c>
      <c r="N50">
        <f t="shared" si="5"/>
        <v>13090</v>
      </c>
    </row>
    <row r="51" spans="3:17" x14ac:dyDescent="0.25">
      <c r="G51">
        <f t="shared" ref="G51:N51" si="6">G42-$S$44</f>
        <v>17151</v>
      </c>
      <c r="H51">
        <f t="shared" si="6"/>
        <v>15816</v>
      </c>
      <c r="I51">
        <f t="shared" si="6"/>
        <v>14102</v>
      </c>
      <c r="J51">
        <f t="shared" si="6"/>
        <v>14095</v>
      </c>
      <c r="K51">
        <f t="shared" si="6"/>
        <v>16470</v>
      </c>
      <c r="L51">
        <f t="shared" si="6"/>
        <v>17390</v>
      </c>
      <c r="M51">
        <f t="shared" si="6"/>
        <v>13785</v>
      </c>
      <c r="N51">
        <f t="shared" si="6"/>
        <v>18809</v>
      </c>
    </row>
    <row r="52" spans="3:17" x14ac:dyDescent="0.25">
      <c r="P52" t="s">
        <v>18</v>
      </c>
      <c r="Q52">
        <f>AVERAGE(G46:G51,N46:N51)</f>
        <v>15299.416666666666</v>
      </c>
    </row>
    <row r="54" spans="3:17" x14ac:dyDescent="0.25">
      <c r="D54" t="s">
        <v>28</v>
      </c>
      <c r="G54">
        <f>AVERAGE(G46:G51)</f>
        <v>15732.666666666666</v>
      </c>
      <c r="H54">
        <f t="shared" ref="H54:L54" si="7">AVERAGE(H46:H51)</f>
        <v>15953</v>
      </c>
      <c r="I54">
        <f t="shared" si="7"/>
        <v>14825.5</v>
      </c>
      <c r="J54">
        <f t="shared" si="7"/>
        <v>14321.833333333334</v>
      </c>
      <c r="K54">
        <f t="shared" si="7"/>
        <v>14927.333333333334</v>
      </c>
      <c r="L54">
        <f t="shared" si="7"/>
        <v>15155.333333333334</v>
      </c>
      <c r="M54">
        <f>AVERAGE(M46:M51)</f>
        <v>13413</v>
      </c>
      <c r="N54">
        <f>AVERAGE(N46:N51)</f>
        <v>14866.166666666666</v>
      </c>
    </row>
    <row r="55" spans="3:17" x14ac:dyDescent="0.25">
      <c r="D55" t="s">
        <v>29</v>
      </c>
      <c r="G55">
        <f>MEDIAN(G46:G51)</f>
        <v>15457.5</v>
      </c>
      <c r="H55">
        <f t="shared" ref="H55:N55" si="8">MEDIAN(H46:H51)</f>
        <v>16041</v>
      </c>
      <c r="I55">
        <f t="shared" si="8"/>
        <v>14302</v>
      </c>
      <c r="J55">
        <f t="shared" si="8"/>
        <v>13873</v>
      </c>
      <c r="K55">
        <f t="shared" si="8"/>
        <v>13887.5</v>
      </c>
      <c r="L55">
        <f t="shared" si="8"/>
        <v>14660</v>
      </c>
      <c r="M55">
        <f t="shared" si="8"/>
        <v>12580.5</v>
      </c>
      <c r="N55">
        <f t="shared" si="8"/>
        <v>13971.5</v>
      </c>
    </row>
    <row r="56" spans="3:17" x14ac:dyDescent="0.25">
      <c r="D56" t="s">
        <v>30</v>
      </c>
      <c r="G56">
        <f>STDEV(G46:G51)</f>
        <v>2154.1887258702868</v>
      </c>
      <c r="H56">
        <f t="shared" ref="H56:N56" si="9">STDEV(H46:H51)</f>
        <v>2401.5043618532113</v>
      </c>
      <c r="I56">
        <f t="shared" si="9"/>
        <v>1226.9467388603305</v>
      </c>
      <c r="J56">
        <f t="shared" si="9"/>
        <v>2427.94385574845</v>
      </c>
      <c r="K56">
        <f t="shared" si="9"/>
        <v>2663.1642582962568</v>
      </c>
      <c r="L56">
        <f t="shared" si="9"/>
        <v>2709.0279929647554</v>
      </c>
      <c r="M56">
        <f t="shared" si="9"/>
        <v>3313.3980141238694</v>
      </c>
      <c r="N56">
        <f t="shared" si="9"/>
        <v>2575.6440294937211</v>
      </c>
    </row>
    <row r="59" spans="3:17" x14ac:dyDescent="0.25">
      <c r="Q59" s="1"/>
    </row>
    <row r="60" spans="3:17" x14ac:dyDescent="0.25">
      <c r="C60" s="1" t="s">
        <v>31</v>
      </c>
      <c r="G60" s="7" t="s">
        <v>18</v>
      </c>
      <c r="H60" s="7" t="s">
        <v>19</v>
      </c>
      <c r="I60" s="7" t="s">
        <v>20</v>
      </c>
      <c r="J60" s="7" t="s">
        <v>21</v>
      </c>
      <c r="K60" s="7" t="s">
        <v>22</v>
      </c>
      <c r="L60" s="7" t="s">
        <v>23</v>
      </c>
      <c r="M60" s="7" t="s">
        <v>24</v>
      </c>
      <c r="N60" s="7" t="s">
        <v>18</v>
      </c>
    </row>
    <row r="61" spans="3:17" x14ac:dyDescent="0.25">
      <c r="H61">
        <f>H46/$Q$52*100</f>
        <v>128.59313808260663</v>
      </c>
      <c r="I61">
        <f t="shared" ref="I61:L61" si="10">I46/$Q$52*100</f>
        <v>112.28532678261153</v>
      </c>
      <c r="J61">
        <f t="shared" si="10"/>
        <v>123.54065786821937</v>
      </c>
      <c r="K61">
        <f t="shared" si="10"/>
        <v>127.717287696154</v>
      </c>
      <c r="L61">
        <f t="shared" si="10"/>
        <v>124.68449232813887</v>
      </c>
      <c r="M61">
        <f>M46/$Q$52*100</f>
        <v>129.14217862336801</v>
      </c>
      <c r="N61">
        <f>N46/$Q$52*100</f>
        <v>112.46834029619865</v>
      </c>
    </row>
    <row r="62" spans="3:17" x14ac:dyDescent="0.25">
      <c r="G62">
        <f t="shared" ref="G62:N62" si="11">G47/$Q$52*100</f>
        <v>81.329898198733076</v>
      </c>
      <c r="H62">
        <f t="shared" si="11"/>
        <v>79.584733622741609</v>
      </c>
      <c r="I62">
        <f t="shared" si="11"/>
        <v>91.023078221936572</v>
      </c>
      <c r="J62">
        <f t="shared" si="11"/>
        <v>75.728377443584449</v>
      </c>
      <c r="K62">
        <f t="shared" si="11"/>
        <v>83.584886134002929</v>
      </c>
      <c r="L62">
        <f t="shared" si="11"/>
        <v>76.231664605949035</v>
      </c>
      <c r="M62">
        <f t="shared" si="11"/>
        <v>68.656212382825061</v>
      </c>
      <c r="N62">
        <f t="shared" si="11"/>
        <v>91.251845113920467</v>
      </c>
    </row>
    <row r="63" spans="3:17" x14ac:dyDescent="0.25">
      <c r="G63">
        <f t="shared" ref="G63:N63" si="12">G48/$Q$52*100</f>
        <v>102.18036635383703</v>
      </c>
      <c r="H63">
        <f t="shared" si="12"/>
        <v>106.3177790002887</v>
      </c>
      <c r="I63">
        <f t="shared" si="12"/>
        <v>93.088516446705484</v>
      </c>
      <c r="J63">
        <f t="shared" si="12"/>
        <v>91.709378897888271</v>
      </c>
      <c r="K63">
        <f t="shared" si="12"/>
        <v>85.467310845184727</v>
      </c>
      <c r="L63">
        <f t="shared" si="12"/>
        <v>88.127542989111788</v>
      </c>
      <c r="M63">
        <f t="shared" si="12"/>
        <v>73.662939218815538</v>
      </c>
      <c r="N63">
        <f t="shared" si="12"/>
        <v>79.401720109154496</v>
      </c>
    </row>
    <row r="64" spans="3:17" x14ac:dyDescent="0.25">
      <c r="G64">
        <f t="shared" ref="G64:N64" si="13">G49/$Q$52*100</f>
        <v>98.32401017467987</v>
      </c>
      <c r="H64">
        <f t="shared" si="13"/>
        <v>100.29794164265522</v>
      </c>
      <c r="I64">
        <f t="shared" si="13"/>
        <v>93.872860076364574</v>
      </c>
      <c r="J64">
        <f t="shared" si="13"/>
        <v>89.643940673119346</v>
      </c>
      <c r="K64">
        <f t="shared" si="13"/>
        <v>96.075558436323831</v>
      </c>
      <c r="L64">
        <f t="shared" si="13"/>
        <v>91.572118762697926</v>
      </c>
      <c r="M64">
        <f t="shared" si="13"/>
        <v>83.310365863622266</v>
      </c>
      <c r="N64">
        <f t="shared" si="13"/>
        <v>91.389105249110813</v>
      </c>
    </row>
    <row r="65" spans="4:14" x14ac:dyDescent="0.25">
      <c r="G65">
        <f t="shared" ref="G65:N65" si="14">G50/$Q$52*100</f>
        <v>99.88616123708421</v>
      </c>
      <c r="H65">
        <f t="shared" si="14"/>
        <v>107.46161346020817</v>
      </c>
      <c r="I65">
        <f t="shared" si="14"/>
        <v>98.971093669148615</v>
      </c>
      <c r="J65">
        <f t="shared" si="14"/>
        <v>88.911886618770879</v>
      </c>
      <c r="K65">
        <f t="shared" si="14"/>
        <v>84.911734107509545</v>
      </c>
      <c r="L65">
        <f t="shared" si="14"/>
        <v>100.06917475067132</v>
      </c>
      <c r="M65">
        <f t="shared" si="14"/>
        <v>81.146884685145949</v>
      </c>
      <c r="N65">
        <f t="shared" si="14"/>
        <v>85.558817601978291</v>
      </c>
    </row>
    <row r="69" spans="4:14" x14ac:dyDescent="0.25">
      <c r="D69" s="1" t="s">
        <v>28</v>
      </c>
      <c r="G69">
        <f t="shared" ref="G69:N69" si="15">AVERAGE(G61:G66)</f>
        <v>95.430108991083543</v>
      </c>
      <c r="H69">
        <f t="shared" si="15"/>
        <v>104.45104116170005</v>
      </c>
      <c r="I69">
        <f t="shared" si="15"/>
        <v>97.84817503935335</v>
      </c>
      <c r="J69">
        <f t="shared" si="15"/>
        <v>93.906848300316454</v>
      </c>
      <c r="K69">
        <f t="shared" si="15"/>
        <v>95.551355443835021</v>
      </c>
      <c r="L69">
        <f t="shared" si="15"/>
        <v>96.136998687313792</v>
      </c>
      <c r="M69">
        <f t="shared" si="15"/>
        <v>87.183716154755373</v>
      </c>
      <c r="N69">
        <f t="shared" si="15"/>
        <v>92.013965674072523</v>
      </c>
    </row>
    <row r="70" spans="4:14" x14ac:dyDescent="0.25">
      <c r="D70" s="1" t="s">
        <v>29</v>
      </c>
      <c r="G70">
        <f t="shared" ref="G70:N70" si="16">MEDIAN(G61:G66)</f>
        <v>99.105085705882033</v>
      </c>
      <c r="H70">
        <f t="shared" si="16"/>
        <v>106.3177790002887</v>
      </c>
      <c r="I70">
        <f t="shared" si="16"/>
        <v>93.872860076364574</v>
      </c>
      <c r="J70">
        <f t="shared" si="16"/>
        <v>89.643940673119346</v>
      </c>
      <c r="K70">
        <f t="shared" si="16"/>
        <v>85.467310845184727</v>
      </c>
      <c r="L70">
        <f t="shared" si="16"/>
        <v>91.572118762697926</v>
      </c>
      <c r="M70">
        <f t="shared" si="16"/>
        <v>81.146884685145949</v>
      </c>
      <c r="N70">
        <f t="shared" si="16"/>
        <v>91.251845113920467</v>
      </c>
    </row>
    <row r="71" spans="4:14" x14ac:dyDescent="0.25">
      <c r="D71" s="1" t="s">
        <v>30</v>
      </c>
      <c r="G71">
        <f t="shared" ref="G71:N71" si="17">STDEV(G61:G66)</f>
        <v>9.5326279086030272</v>
      </c>
      <c r="H71">
        <f t="shared" si="17"/>
        <v>17.5425952020944</v>
      </c>
      <c r="I71">
        <f t="shared" si="17"/>
        <v>8.5838761967954476</v>
      </c>
      <c r="J71">
        <f t="shared" si="17"/>
        <v>17.724068153280427</v>
      </c>
      <c r="K71">
        <f t="shared" si="17"/>
        <v>18.661510334303152</v>
      </c>
      <c r="L71">
        <f t="shared" si="17"/>
        <v>18.108238704830917</v>
      </c>
      <c r="M71">
        <f t="shared" si="17"/>
        <v>24.176634145237212</v>
      </c>
      <c r="N71">
        <f t="shared" si="17"/>
        <v>12.450807145559271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31325-C0E5-49DC-94ED-2DE0B1D08464}">
  <dimension ref="A1:S71"/>
  <sheetViews>
    <sheetView topLeftCell="A55" workbookViewId="0">
      <selection activeCell="E36" sqref="E36:P43"/>
    </sheetView>
  </sheetViews>
  <sheetFormatPr defaultRowHeight="15" x14ac:dyDescent="0.25"/>
  <sheetData>
    <row r="1" spans="1:6" x14ac:dyDescent="0.25">
      <c r="A1" s="1" t="s">
        <v>0</v>
      </c>
    </row>
    <row r="2" spans="1:6" x14ac:dyDescent="0.25">
      <c r="A2" t="s">
        <v>1</v>
      </c>
      <c r="C2" s="2">
        <v>45390</v>
      </c>
    </row>
    <row r="3" spans="1:6" x14ac:dyDescent="0.25">
      <c r="A3" t="s">
        <v>2</v>
      </c>
      <c r="C3" s="2">
        <v>45393</v>
      </c>
    </row>
    <row r="4" spans="1:6" x14ac:dyDescent="0.25">
      <c r="A4" t="s">
        <v>3</v>
      </c>
      <c r="C4" t="s">
        <v>4</v>
      </c>
      <c r="D4" s="3"/>
    </row>
    <row r="5" spans="1:6" x14ac:dyDescent="0.25">
      <c r="D5" s="3"/>
    </row>
    <row r="6" spans="1:6" x14ac:dyDescent="0.25">
      <c r="A6" s="1" t="s">
        <v>5</v>
      </c>
      <c r="D6" s="3"/>
    </row>
    <row r="7" spans="1:6" x14ac:dyDescent="0.25">
      <c r="A7" t="s">
        <v>6</v>
      </c>
      <c r="C7" t="s">
        <v>7</v>
      </c>
      <c r="D7" s="3"/>
    </row>
    <row r="8" spans="1:6" x14ac:dyDescent="0.25">
      <c r="A8" t="s">
        <v>8</v>
      </c>
      <c r="C8" s="2">
        <v>45334</v>
      </c>
      <c r="D8" s="3"/>
    </row>
    <row r="9" spans="1:6" x14ac:dyDescent="0.25">
      <c r="A9" t="s">
        <v>9</v>
      </c>
      <c r="C9" s="2">
        <v>45387</v>
      </c>
      <c r="D9" s="3"/>
    </row>
    <row r="10" spans="1:6" x14ac:dyDescent="0.25">
      <c r="A10" t="s">
        <v>10</v>
      </c>
      <c r="C10" t="s">
        <v>11</v>
      </c>
      <c r="D10" s="3"/>
    </row>
    <row r="11" spans="1:6" x14ac:dyDescent="0.25">
      <c r="A11" t="s">
        <v>12</v>
      </c>
      <c r="C11" t="s">
        <v>13</v>
      </c>
      <c r="D11" s="3"/>
    </row>
    <row r="12" spans="1:6" x14ac:dyDescent="0.25">
      <c r="A12" t="s">
        <v>14</v>
      </c>
      <c r="C12" t="s">
        <v>15</v>
      </c>
      <c r="D12" s="3"/>
    </row>
    <row r="13" spans="1:6" x14ac:dyDescent="0.25">
      <c r="D13" s="3"/>
    </row>
    <row r="14" spans="1:6" x14ac:dyDescent="0.25">
      <c r="A14" s="1"/>
      <c r="B14" s="4"/>
      <c r="C14" s="5"/>
      <c r="D14" s="3"/>
    </row>
    <row r="15" spans="1:6" x14ac:dyDescent="0.25">
      <c r="A15" s="6"/>
      <c r="B15" s="6"/>
      <c r="C15" s="6"/>
      <c r="D15" s="6"/>
      <c r="E15" s="6"/>
      <c r="F15" s="6"/>
    </row>
    <row r="16" spans="1:6" x14ac:dyDescent="0.25">
      <c r="A16" s="6"/>
      <c r="B16" s="6"/>
      <c r="C16" s="6"/>
      <c r="D16" s="6"/>
      <c r="E16" s="6"/>
      <c r="F16" s="6"/>
    </row>
    <row r="17" spans="1:5" x14ac:dyDescent="0.25">
      <c r="A17" t="s">
        <v>32</v>
      </c>
    </row>
    <row r="18" spans="1:5" x14ac:dyDescent="0.25">
      <c r="A18" t="s">
        <v>33</v>
      </c>
      <c r="B18" t="s">
        <v>54</v>
      </c>
    </row>
    <row r="19" spans="1:5" x14ac:dyDescent="0.25">
      <c r="A19" t="s">
        <v>34</v>
      </c>
      <c r="B19" t="s">
        <v>35</v>
      </c>
    </row>
    <row r="20" spans="1:5" x14ac:dyDescent="0.25">
      <c r="A20" t="s">
        <v>36</v>
      </c>
      <c r="B20" t="s">
        <v>37</v>
      </c>
      <c r="C20" t="s">
        <v>38</v>
      </c>
    </row>
    <row r="21" spans="1:5" x14ac:dyDescent="0.25">
      <c r="A21" t="s">
        <v>39</v>
      </c>
      <c r="B21" t="s">
        <v>55</v>
      </c>
    </row>
    <row r="22" spans="1:5" x14ac:dyDescent="0.25">
      <c r="A22" t="s">
        <v>34</v>
      </c>
      <c r="B22" t="s">
        <v>40</v>
      </c>
    </row>
    <row r="23" spans="1:5" x14ac:dyDescent="0.25">
      <c r="A23" t="s">
        <v>41</v>
      </c>
      <c r="B23" t="s">
        <v>42</v>
      </c>
    </row>
    <row r="24" spans="1:5" x14ac:dyDescent="0.25">
      <c r="A24" t="s">
        <v>34</v>
      </c>
      <c r="B24" t="s">
        <v>43</v>
      </c>
    </row>
    <row r="25" spans="1:5" x14ac:dyDescent="0.25">
      <c r="A25" t="s">
        <v>34</v>
      </c>
      <c r="B25" t="s">
        <v>56</v>
      </c>
    </row>
    <row r="26" spans="1:5" x14ac:dyDescent="0.25">
      <c r="A26" t="s">
        <v>44</v>
      </c>
      <c r="B26" t="s">
        <v>57</v>
      </c>
    </row>
    <row r="27" spans="1:5" x14ac:dyDescent="0.25">
      <c r="A27" t="s">
        <v>45</v>
      </c>
      <c r="B27" t="s">
        <v>46</v>
      </c>
      <c r="C27" t="s">
        <v>47</v>
      </c>
    </row>
    <row r="28" spans="1:5" x14ac:dyDescent="0.25">
      <c r="A28" t="s">
        <v>34</v>
      </c>
      <c r="B28" t="s">
        <v>48</v>
      </c>
    </row>
    <row r="29" spans="1:5" x14ac:dyDescent="0.25">
      <c r="A29" t="s">
        <v>34</v>
      </c>
      <c r="B29" t="s">
        <v>49</v>
      </c>
    </row>
    <row r="30" spans="1:5" x14ac:dyDescent="0.25">
      <c r="A30" t="s">
        <v>50</v>
      </c>
      <c r="B30" t="s">
        <v>58</v>
      </c>
    </row>
    <row r="31" spans="1:5" x14ac:dyDescent="0.25">
      <c r="A31" t="s">
        <v>52</v>
      </c>
      <c r="B31" t="s">
        <v>53</v>
      </c>
    </row>
    <row r="32" spans="1:5" x14ac:dyDescent="0.25">
      <c r="A32" s="6"/>
      <c r="B32" s="6"/>
      <c r="C32" s="6"/>
      <c r="D32" s="6"/>
      <c r="E32" s="6"/>
    </row>
    <row r="33" spans="1:19" x14ac:dyDescent="0.25">
      <c r="A33" s="6"/>
      <c r="B33" s="6"/>
      <c r="C33" s="6"/>
      <c r="D33" s="6"/>
      <c r="E33" s="6"/>
    </row>
    <row r="34" spans="1:19" x14ac:dyDescent="0.25">
      <c r="A34" s="6"/>
      <c r="B34" s="6"/>
      <c r="F34" s="1" t="s">
        <v>63</v>
      </c>
      <c r="G34" s="1" t="s">
        <v>17</v>
      </c>
    </row>
    <row r="35" spans="1:19" x14ac:dyDescent="0.25">
      <c r="G35" s="7" t="s">
        <v>18</v>
      </c>
      <c r="H35" s="7" t="s">
        <v>19</v>
      </c>
      <c r="I35" s="7" t="s">
        <v>20</v>
      </c>
      <c r="J35" s="7" t="s">
        <v>21</v>
      </c>
      <c r="K35" s="7" t="s">
        <v>22</v>
      </c>
      <c r="L35" s="7" t="s">
        <v>23</v>
      </c>
      <c r="M35" s="7" t="s">
        <v>24</v>
      </c>
      <c r="N35" s="7" t="s">
        <v>25</v>
      </c>
      <c r="O35" s="7" t="s">
        <v>26</v>
      </c>
      <c r="P35" s="7"/>
    </row>
    <row r="36" spans="1:19" x14ac:dyDescent="0.25">
      <c r="E36">
        <v>141</v>
      </c>
      <c r="F36">
        <v>211</v>
      </c>
      <c r="G36" s="8">
        <v>218</v>
      </c>
      <c r="H36" s="8">
        <v>260</v>
      </c>
      <c r="I36" s="8">
        <v>295</v>
      </c>
      <c r="J36" s="8">
        <v>288</v>
      </c>
      <c r="K36" s="8">
        <v>316</v>
      </c>
      <c r="L36" s="8">
        <v>281</v>
      </c>
      <c r="M36" s="8">
        <v>281</v>
      </c>
      <c r="N36" s="8">
        <v>253</v>
      </c>
      <c r="O36" s="8">
        <v>183</v>
      </c>
      <c r="P36" s="8">
        <v>134</v>
      </c>
    </row>
    <row r="37" spans="1:19" x14ac:dyDescent="0.25">
      <c r="E37">
        <v>148</v>
      </c>
      <c r="F37">
        <v>225</v>
      </c>
      <c r="G37" s="9">
        <v>35582</v>
      </c>
      <c r="H37" s="10">
        <v>37366</v>
      </c>
      <c r="I37" s="10">
        <v>34261</v>
      </c>
      <c r="J37" s="10">
        <v>36263</v>
      </c>
      <c r="K37" s="10">
        <v>37198</v>
      </c>
      <c r="L37" s="10">
        <v>36537</v>
      </c>
      <c r="M37" s="10">
        <v>37275</v>
      </c>
      <c r="N37" s="11">
        <v>34816</v>
      </c>
      <c r="O37" s="12">
        <v>808</v>
      </c>
      <c r="P37" s="8">
        <v>162</v>
      </c>
    </row>
    <row r="38" spans="1:19" x14ac:dyDescent="0.25">
      <c r="E38">
        <v>162</v>
      </c>
      <c r="F38">
        <v>239</v>
      </c>
      <c r="G38" s="13">
        <v>25611</v>
      </c>
      <c r="H38" s="12">
        <v>25857</v>
      </c>
      <c r="I38" s="12">
        <v>29124</v>
      </c>
      <c r="J38" s="12">
        <v>24234</v>
      </c>
      <c r="K38" s="12">
        <v>27719</v>
      </c>
      <c r="L38" s="12">
        <v>24803</v>
      </c>
      <c r="M38" s="12">
        <v>21712</v>
      </c>
      <c r="N38" s="14">
        <v>28977</v>
      </c>
      <c r="O38" s="12">
        <v>815</v>
      </c>
      <c r="P38" s="8">
        <v>211</v>
      </c>
    </row>
    <row r="39" spans="1:19" x14ac:dyDescent="0.25">
      <c r="E39">
        <v>148</v>
      </c>
      <c r="F39">
        <v>232</v>
      </c>
      <c r="G39" s="13">
        <v>32216</v>
      </c>
      <c r="H39" s="12">
        <v>32841</v>
      </c>
      <c r="I39" s="12">
        <v>30488</v>
      </c>
      <c r="J39" s="12">
        <v>29911</v>
      </c>
      <c r="K39" s="12">
        <v>28942</v>
      </c>
      <c r="L39" s="12">
        <v>29033</v>
      </c>
      <c r="M39" s="12">
        <v>24332</v>
      </c>
      <c r="N39" s="14">
        <v>27129</v>
      </c>
      <c r="O39" s="12">
        <v>822</v>
      </c>
      <c r="P39" s="8">
        <v>211</v>
      </c>
    </row>
    <row r="40" spans="1:19" x14ac:dyDescent="0.25">
      <c r="E40">
        <v>169</v>
      </c>
      <c r="F40">
        <v>204</v>
      </c>
      <c r="G40" s="13">
        <v>30993</v>
      </c>
      <c r="H40" s="12">
        <v>32111</v>
      </c>
      <c r="I40" s="12">
        <v>30986</v>
      </c>
      <c r="J40" s="12">
        <v>29462</v>
      </c>
      <c r="K40" s="12">
        <v>30951</v>
      </c>
      <c r="L40" s="12">
        <v>29701</v>
      </c>
      <c r="M40" s="12">
        <v>26159</v>
      </c>
      <c r="N40" s="14">
        <v>29876</v>
      </c>
      <c r="O40" s="8">
        <v>260</v>
      </c>
      <c r="P40" s="8">
        <v>225</v>
      </c>
    </row>
    <row r="41" spans="1:19" x14ac:dyDescent="0.25">
      <c r="E41">
        <v>134</v>
      </c>
      <c r="F41">
        <v>183</v>
      </c>
      <c r="G41" s="13">
        <v>31436</v>
      </c>
      <c r="H41" s="12">
        <v>33151</v>
      </c>
      <c r="I41" s="12">
        <v>31640</v>
      </c>
      <c r="J41" s="12">
        <v>28879</v>
      </c>
      <c r="K41" s="12">
        <v>27269</v>
      </c>
      <c r="L41" s="12">
        <v>30523</v>
      </c>
      <c r="M41" s="12">
        <v>25147</v>
      </c>
      <c r="N41" s="14">
        <v>28647</v>
      </c>
      <c r="O41" s="8">
        <v>211</v>
      </c>
      <c r="P41" s="8">
        <v>190</v>
      </c>
    </row>
    <row r="42" spans="1:19" x14ac:dyDescent="0.25">
      <c r="E42">
        <v>134</v>
      </c>
      <c r="F42">
        <v>176</v>
      </c>
      <c r="G42" s="15">
        <v>32947</v>
      </c>
      <c r="H42" s="16">
        <v>31577</v>
      </c>
      <c r="I42" s="16">
        <v>28949</v>
      </c>
      <c r="J42" s="16">
        <v>28576</v>
      </c>
      <c r="K42" s="16">
        <v>32462</v>
      </c>
      <c r="L42" s="16">
        <v>33411</v>
      </c>
      <c r="M42" s="16">
        <v>26145</v>
      </c>
      <c r="N42" s="17">
        <v>35708</v>
      </c>
      <c r="O42" s="8">
        <v>155</v>
      </c>
      <c r="P42" s="8">
        <v>155</v>
      </c>
    </row>
    <row r="43" spans="1:19" x14ac:dyDescent="0.25">
      <c r="E43">
        <v>134</v>
      </c>
      <c r="F43">
        <v>126</v>
      </c>
      <c r="G43" s="8">
        <v>183</v>
      </c>
      <c r="H43" s="8">
        <v>204</v>
      </c>
      <c r="I43" s="8">
        <v>204</v>
      </c>
      <c r="J43" s="8">
        <v>204</v>
      </c>
      <c r="K43" s="8">
        <v>190</v>
      </c>
      <c r="L43" s="8">
        <v>183</v>
      </c>
      <c r="M43" s="8">
        <v>190</v>
      </c>
      <c r="N43" s="8">
        <v>155</v>
      </c>
      <c r="O43" s="8">
        <v>126</v>
      </c>
      <c r="P43" s="8">
        <v>105</v>
      </c>
    </row>
    <row r="44" spans="1:19" x14ac:dyDescent="0.25">
      <c r="R44" t="s">
        <v>27</v>
      </c>
      <c r="S44">
        <f>AVERAGE(O37:O39)</f>
        <v>815</v>
      </c>
    </row>
    <row r="45" spans="1:19" x14ac:dyDescent="0.25">
      <c r="G45" s="7" t="s">
        <v>18</v>
      </c>
      <c r="H45" s="7" t="s">
        <v>19</v>
      </c>
      <c r="I45" s="7" t="s">
        <v>20</v>
      </c>
      <c r="J45" s="7" t="s">
        <v>21</v>
      </c>
      <c r="K45" s="7" t="s">
        <v>22</v>
      </c>
      <c r="L45" s="7" t="s">
        <v>23</v>
      </c>
      <c r="M45" s="7" t="s">
        <v>24</v>
      </c>
      <c r="N45" s="7" t="s">
        <v>18</v>
      </c>
      <c r="O45" s="7" t="s">
        <v>26</v>
      </c>
    </row>
    <row r="46" spans="1:19" x14ac:dyDescent="0.25">
      <c r="G46">
        <f>G37-$S$44</f>
        <v>34767</v>
      </c>
      <c r="H46">
        <f t="shared" ref="H46:N46" si="0">H37-$S$44</f>
        <v>36551</v>
      </c>
      <c r="I46">
        <f t="shared" si="0"/>
        <v>33446</v>
      </c>
      <c r="J46">
        <f t="shared" si="0"/>
        <v>35448</v>
      </c>
      <c r="K46">
        <f t="shared" si="0"/>
        <v>36383</v>
      </c>
      <c r="L46">
        <f t="shared" si="0"/>
        <v>35722</v>
      </c>
      <c r="M46">
        <f t="shared" si="0"/>
        <v>36460</v>
      </c>
      <c r="N46">
        <f t="shared" si="0"/>
        <v>34001</v>
      </c>
    </row>
    <row r="47" spans="1:19" x14ac:dyDescent="0.25">
      <c r="G47">
        <f t="shared" ref="G47:N51" si="1">G38-$S$44</f>
        <v>24796</v>
      </c>
      <c r="H47">
        <f t="shared" si="1"/>
        <v>25042</v>
      </c>
      <c r="I47">
        <f t="shared" si="1"/>
        <v>28309</v>
      </c>
      <c r="J47">
        <f t="shared" si="1"/>
        <v>23419</v>
      </c>
      <c r="K47">
        <f t="shared" si="1"/>
        <v>26904</v>
      </c>
      <c r="L47">
        <f t="shared" si="1"/>
        <v>23988</v>
      </c>
      <c r="M47">
        <f t="shared" si="1"/>
        <v>20897</v>
      </c>
      <c r="N47">
        <f t="shared" si="1"/>
        <v>28162</v>
      </c>
    </row>
    <row r="48" spans="1:19" x14ac:dyDescent="0.25">
      <c r="G48">
        <f t="shared" si="1"/>
        <v>31401</v>
      </c>
      <c r="H48">
        <f t="shared" si="1"/>
        <v>32026</v>
      </c>
      <c r="I48">
        <f t="shared" si="1"/>
        <v>29673</v>
      </c>
      <c r="J48">
        <f t="shared" si="1"/>
        <v>29096</v>
      </c>
      <c r="K48">
        <f t="shared" si="1"/>
        <v>28127</v>
      </c>
      <c r="L48">
        <f t="shared" si="1"/>
        <v>28218</v>
      </c>
      <c r="M48">
        <f t="shared" si="1"/>
        <v>23517</v>
      </c>
      <c r="N48">
        <f t="shared" si="1"/>
        <v>26314</v>
      </c>
    </row>
    <row r="49" spans="3:17" x14ac:dyDescent="0.25">
      <c r="G49">
        <f t="shared" si="1"/>
        <v>30178</v>
      </c>
      <c r="H49">
        <f t="shared" si="1"/>
        <v>31296</v>
      </c>
      <c r="I49">
        <f t="shared" si="1"/>
        <v>30171</v>
      </c>
      <c r="J49">
        <f t="shared" si="1"/>
        <v>28647</v>
      </c>
      <c r="K49">
        <f t="shared" si="1"/>
        <v>30136</v>
      </c>
      <c r="L49">
        <f t="shared" si="1"/>
        <v>28886</v>
      </c>
      <c r="M49">
        <f t="shared" si="1"/>
        <v>25344</v>
      </c>
      <c r="N49">
        <f t="shared" si="1"/>
        <v>29061</v>
      </c>
    </row>
    <row r="50" spans="3:17" x14ac:dyDescent="0.25">
      <c r="G50">
        <f t="shared" si="1"/>
        <v>30621</v>
      </c>
      <c r="H50">
        <f t="shared" si="1"/>
        <v>32336</v>
      </c>
      <c r="I50">
        <f t="shared" si="1"/>
        <v>30825</v>
      </c>
      <c r="J50">
        <f t="shared" si="1"/>
        <v>28064</v>
      </c>
      <c r="K50">
        <f t="shared" si="1"/>
        <v>26454</v>
      </c>
      <c r="L50">
        <f t="shared" si="1"/>
        <v>29708</v>
      </c>
      <c r="M50">
        <f t="shared" si="1"/>
        <v>24332</v>
      </c>
      <c r="N50">
        <f t="shared" si="1"/>
        <v>27832</v>
      </c>
    </row>
    <row r="51" spans="3:17" x14ac:dyDescent="0.25">
      <c r="G51">
        <f t="shared" si="1"/>
        <v>32132</v>
      </c>
      <c r="H51">
        <f t="shared" si="1"/>
        <v>30762</v>
      </c>
      <c r="I51">
        <f t="shared" si="1"/>
        <v>28134</v>
      </c>
      <c r="J51">
        <f t="shared" si="1"/>
        <v>27761</v>
      </c>
      <c r="K51">
        <f t="shared" si="1"/>
        <v>31647</v>
      </c>
      <c r="L51">
        <f t="shared" si="1"/>
        <v>32596</v>
      </c>
      <c r="M51">
        <f t="shared" si="1"/>
        <v>25330</v>
      </c>
      <c r="N51">
        <f t="shared" si="1"/>
        <v>34893</v>
      </c>
    </row>
    <row r="52" spans="3:17" x14ac:dyDescent="0.25">
      <c r="P52" t="s">
        <v>18</v>
      </c>
      <c r="Q52">
        <f>AVERAGE(G46:G51,N46:N51)</f>
        <v>30346.5</v>
      </c>
    </row>
    <row r="54" spans="3:17" x14ac:dyDescent="0.25">
      <c r="D54" t="s">
        <v>28</v>
      </c>
      <c r="G54">
        <f>AVERAGE(G46:G51)</f>
        <v>30649.166666666668</v>
      </c>
      <c r="H54">
        <f t="shared" ref="H54:M54" si="2">AVERAGE(H46:H51)</f>
        <v>31335.5</v>
      </c>
      <c r="I54">
        <f t="shared" si="2"/>
        <v>30093</v>
      </c>
      <c r="J54">
        <f t="shared" si="2"/>
        <v>28739.166666666668</v>
      </c>
      <c r="K54">
        <f t="shared" si="2"/>
        <v>29941.833333333332</v>
      </c>
      <c r="L54">
        <f t="shared" si="2"/>
        <v>29853</v>
      </c>
      <c r="M54">
        <f t="shared" si="2"/>
        <v>25980</v>
      </c>
      <c r="N54">
        <f>AVERAGE(N46:N51)</f>
        <v>30043.833333333332</v>
      </c>
    </row>
    <row r="55" spans="3:17" x14ac:dyDescent="0.25">
      <c r="D55" t="s">
        <v>29</v>
      </c>
      <c r="G55">
        <f>MEDIAN(G46:G51)</f>
        <v>31011</v>
      </c>
      <c r="H55">
        <f t="shared" ref="H55:N55" si="3">MEDIAN(H46:H51)</f>
        <v>31661</v>
      </c>
      <c r="I55">
        <f t="shared" si="3"/>
        <v>29922</v>
      </c>
      <c r="J55">
        <f t="shared" si="3"/>
        <v>28355.5</v>
      </c>
      <c r="K55">
        <f t="shared" si="3"/>
        <v>29131.5</v>
      </c>
      <c r="L55">
        <f t="shared" si="3"/>
        <v>29297</v>
      </c>
      <c r="M55">
        <f t="shared" si="3"/>
        <v>24831</v>
      </c>
      <c r="N55">
        <f t="shared" si="3"/>
        <v>28611.5</v>
      </c>
    </row>
    <row r="56" spans="3:17" x14ac:dyDescent="0.25">
      <c r="D56" t="s">
        <v>30</v>
      </c>
      <c r="G56">
        <f>STDEV(G46:G51)</f>
        <v>3292.5051505907577</v>
      </c>
      <c r="H56">
        <f t="shared" ref="H56:N56" si="4">STDEV(H46:H51)</f>
        <v>3704.5333174368939</v>
      </c>
      <c r="I56">
        <f t="shared" si="4"/>
        <v>1948.3969821368539</v>
      </c>
      <c r="J56">
        <f t="shared" si="4"/>
        <v>3869.3953748184745</v>
      </c>
      <c r="K56">
        <f t="shared" si="4"/>
        <v>3718.0896931981893</v>
      </c>
      <c r="L56">
        <f t="shared" si="4"/>
        <v>3999.919349186931</v>
      </c>
      <c r="M56">
        <f t="shared" si="4"/>
        <v>5390.2979138448372</v>
      </c>
      <c r="N56">
        <f t="shared" si="4"/>
        <v>3535.1013233946496</v>
      </c>
    </row>
    <row r="60" spans="3:17" x14ac:dyDescent="0.25">
      <c r="C60" s="1" t="s">
        <v>31</v>
      </c>
      <c r="G60" s="7" t="s">
        <v>18</v>
      </c>
      <c r="H60" s="7" t="s">
        <v>19</v>
      </c>
      <c r="I60" s="7" t="s">
        <v>20</v>
      </c>
      <c r="J60" s="7" t="s">
        <v>21</v>
      </c>
      <c r="K60" s="7" t="s">
        <v>22</v>
      </c>
      <c r="L60" s="7" t="s">
        <v>23</v>
      </c>
      <c r="M60" s="7" t="s">
        <v>24</v>
      </c>
      <c r="N60" s="7" t="s">
        <v>18</v>
      </c>
    </row>
    <row r="61" spans="3:17" x14ac:dyDescent="0.25">
      <c r="G61">
        <f>G46/$Q$52*100</f>
        <v>114.56675399139932</v>
      </c>
      <c r="H61">
        <f t="shared" ref="H61:N61" si="5">H46/$Q$52*100</f>
        <v>120.44552090026856</v>
      </c>
      <c r="I61">
        <f t="shared" si="5"/>
        <v>110.2136984495741</v>
      </c>
      <c r="J61">
        <f t="shared" si="5"/>
        <v>116.81083485739707</v>
      </c>
      <c r="K61">
        <f t="shared" si="5"/>
        <v>119.89191504786383</v>
      </c>
      <c r="L61">
        <f t="shared" si="5"/>
        <v>117.71373964048573</v>
      </c>
      <c r="M61">
        <f>M46/$Q$52*100</f>
        <v>120.14565106354934</v>
      </c>
      <c r="N61">
        <f t="shared" si="5"/>
        <v>112.04257492626827</v>
      </c>
    </row>
    <row r="62" spans="3:17" x14ac:dyDescent="0.25">
      <c r="G62">
        <f t="shared" ref="G62:N66" si="6">G47/$Q$52*100</f>
        <v>81.709587596592698</v>
      </c>
      <c r="H62">
        <f t="shared" si="6"/>
        <v>82.520224737613887</v>
      </c>
      <c r="I62">
        <f t="shared" si="6"/>
        <v>93.285881403127206</v>
      </c>
      <c r="J62">
        <f t="shared" si="6"/>
        <v>77.171996770632518</v>
      </c>
      <c r="K62">
        <f t="shared" si="6"/>
        <v>88.6560229350996</v>
      </c>
      <c r="L62">
        <f t="shared" si="6"/>
        <v>79.047007068360443</v>
      </c>
      <c r="M62">
        <f t="shared" si="6"/>
        <v>68.861318438699683</v>
      </c>
      <c r="N62">
        <f t="shared" si="6"/>
        <v>92.801476282273072</v>
      </c>
    </row>
    <row r="63" spans="3:17" x14ac:dyDescent="0.25">
      <c r="G63">
        <f t="shared" si="6"/>
        <v>103.47486530571895</v>
      </c>
      <c r="H63">
        <f t="shared" si="6"/>
        <v>105.53441088758176</v>
      </c>
      <c r="I63">
        <f t="shared" si="6"/>
        <v>97.780633680984636</v>
      </c>
      <c r="J63">
        <f t="shared" si="6"/>
        <v>95.87926119980888</v>
      </c>
      <c r="K63">
        <f t="shared" si="6"/>
        <v>92.686141729688771</v>
      </c>
      <c r="L63">
        <f t="shared" si="6"/>
        <v>92.986011566407996</v>
      </c>
      <c r="M63">
        <f t="shared" si="6"/>
        <v>77.494933517868617</v>
      </c>
      <c r="N63">
        <f t="shared" si="6"/>
        <v>86.711811905821108</v>
      </c>
    </row>
    <row r="64" spans="3:17" x14ac:dyDescent="0.25">
      <c r="G64">
        <f t="shared" si="6"/>
        <v>99.444746511129793</v>
      </c>
      <c r="H64">
        <f t="shared" si="6"/>
        <v>103.12886164796599</v>
      </c>
      <c r="I64">
        <f t="shared" si="6"/>
        <v>99.421679600612919</v>
      </c>
      <c r="J64">
        <f t="shared" si="6"/>
        <v>94.399683653798633</v>
      </c>
      <c r="K64">
        <f t="shared" si="6"/>
        <v>99.306345048028604</v>
      </c>
      <c r="L64">
        <f t="shared" si="6"/>
        <v>95.187253884302976</v>
      </c>
      <c r="M64">
        <f t="shared" si="6"/>
        <v>83.515397162770014</v>
      </c>
      <c r="N64">
        <f t="shared" si="6"/>
        <v>95.763926647224551</v>
      </c>
    </row>
    <row r="65" spans="4:14" x14ac:dyDescent="0.25">
      <c r="G65">
        <f t="shared" si="6"/>
        <v>100.90455241955414</v>
      </c>
      <c r="H65">
        <f t="shared" si="6"/>
        <v>106.55594549618573</v>
      </c>
      <c r="I65">
        <f t="shared" si="6"/>
        <v>101.57678809747416</v>
      </c>
      <c r="J65">
        <f t="shared" si="6"/>
        <v>92.478539535036987</v>
      </c>
      <c r="K65">
        <f t="shared" si="6"/>
        <v>87.173150116158368</v>
      </c>
      <c r="L65">
        <f t="shared" si="6"/>
        <v>97.895968233568937</v>
      </c>
      <c r="M65">
        <f t="shared" si="6"/>
        <v>80.180580956617732</v>
      </c>
      <c r="N65">
        <f t="shared" si="6"/>
        <v>91.714036215049504</v>
      </c>
    </row>
    <row r="66" spans="4:14" x14ac:dyDescent="0.25">
      <c r="G66">
        <f t="shared" si="6"/>
        <v>105.88370981826569</v>
      </c>
      <c r="H66">
        <f t="shared" si="6"/>
        <v>101.36918590282239</v>
      </c>
      <c r="I66">
        <f t="shared" si="6"/>
        <v>92.709208640205617</v>
      </c>
      <c r="J66">
        <f t="shared" si="6"/>
        <v>91.48007183694989</v>
      </c>
      <c r="K66">
        <f t="shared" si="6"/>
        <v>104.28550244674015</v>
      </c>
      <c r="L66">
        <f t="shared" si="6"/>
        <v>107.41271645824067</v>
      </c>
      <c r="M66">
        <f t="shared" si="6"/>
        <v>83.46926334173628</v>
      </c>
      <c r="N66">
        <f t="shared" si="6"/>
        <v>114.98195838070289</v>
      </c>
    </row>
    <row r="69" spans="4:14" x14ac:dyDescent="0.25">
      <c r="D69" s="1" t="s">
        <v>28</v>
      </c>
      <c r="G69">
        <f t="shared" ref="G69:N69" si="7">AVERAGE(G61:G66)</f>
        <v>100.99736927377675</v>
      </c>
      <c r="H69">
        <f t="shared" si="7"/>
        <v>103.25902492873973</v>
      </c>
      <c r="I69">
        <f t="shared" si="7"/>
        <v>99.16464831199643</v>
      </c>
      <c r="J69">
        <f t="shared" si="7"/>
        <v>94.703397975603991</v>
      </c>
      <c r="K69">
        <f t="shared" si="7"/>
        <v>98.66651288726321</v>
      </c>
      <c r="L69">
        <f t="shared" si="7"/>
        <v>98.373782808561131</v>
      </c>
      <c r="M69">
        <f t="shared" si="7"/>
        <v>85.611190746873604</v>
      </c>
      <c r="N69">
        <f t="shared" si="7"/>
        <v>99.002630726223231</v>
      </c>
    </row>
    <row r="70" spans="4:14" x14ac:dyDescent="0.25">
      <c r="D70" s="1" t="s">
        <v>29</v>
      </c>
      <c r="G70">
        <f t="shared" ref="G70:N70" si="8">MEDIAN(G61:G66)</f>
        <v>102.18970886263654</v>
      </c>
      <c r="H70">
        <f t="shared" si="8"/>
        <v>104.33163626777387</v>
      </c>
      <c r="I70">
        <f t="shared" si="8"/>
        <v>98.601156640798777</v>
      </c>
      <c r="J70">
        <f t="shared" si="8"/>
        <v>93.43911159441781</v>
      </c>
      <c r="K70">
        <f t="shared" si="8"/>
        <v>95.996243388858687</v>
      </c>
      <c r="L70">
        <f t="shared" si="8"/>
        <v>96.541611058935956</v>
      </c>
      <c r="M70">
        <f t="shared" si="8"/>
        <v>81.824922149177013</v>
      </c>
      <c r="N70">
        <f t="shared" si="8"/>
        <v>94.282701464748811</v>
      </c>
    </row>
    <row r="71" spans="4:14" x14ac:dyDescent="0.25">
      <c r="D71" s="1" t="s">
        <v>30</v>
      </c>
      <c r="G71">
        <f t="shared" ref="G71:N71" si="9">STDEV(G61:G66)</f>
        <v>10.849703097855619</v>
      </c>
      <c r="H71">
        <f t="shared" si="9"/>
        <v>12.207448362865014</v>
      </c>
      <c r="I71">
        <f t="shared" si="9"/>
        <v>6.4204998340396937</v>
      </c>
      <c r="J71">
        <f t="shared" si="9"/>
        <v>12.750713837900486</v>
      </c>
      <c r="K71">
        <f t="shared" si="9"/>
        <v>12.252120320953711</v>
      </c>
      <c r="L71">
        <f t="shared" si="9"/>
        <v>13.180825957480897</v>
      </c>
      <c r="M71">
        <f t="shared" si="9"/>
        <v>17.762502805413629</v>
      </c>
      <c r="N71">
        <f t="shared" si="9"/>
        <v>11.649123699255762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A1253D-5587-495B-AAD6-80A3183D39C9}">
  <dimension ref="A1:S71"/>
  <sheetViews>
    <sheetView topLeftCell="A34" workbookViewId="0">
      <selection activeCell="E36" sqref="E36:P43"/>
    </sheetView>
  </sheetViews>
  <sheetFormatPr defaultRowHeight="15" x14ac:dyDescent="0.25"/>
  <sheetData>
    <row r="1" spans="1:6" x14ac:dyDescent="0.25">
      <c r="A1" s="1" t="s">
        <v>0</v>
      </c>
    </row>
    <row r="2" spans="1:6" x14ac:dyDescent="0.25">
      <c r="A2" t="s">
        <v>1</v>
      </c>
      <c r="C2" s="2">
        <v>45390</v>
      </c>
    </row>
    <row r="3" spans="1:6" x14ac:dyDescent="0.25">
      <c r="A3" t="s">
        <v>2</v>
      </c>
      <c r="C3" s="2">
        <v>45393</v>
      </c>
    </row>
    <row r="4" spans="1:6" x14ac:dyDescent="0.25">
      <c r="A4" t="s">
        <v>3</v>
      </c>
      <c r="C4" t="s">
        <v>4</v>
      </c>
      <c r="D4" s="3"/>
    </row>
    <row r="5" spans="1:6" x14ac:dyDescent="0.25">
      <c r="D5" s="3"/>
    </row>
    <row r="6" spans="1:6" x14ac:dyDescent="0.25">
      <c r="A6" s="1" t="s">
        <v>5</v>
      </c>
      <c r="D6" s="3"/>
    </row>
    <row r="7" spans="1:6" x14ac:dyDescent="0.25">
      <c r="A7" t="s">
        <v>6</v>
      </c>
      <c r="C7" t="s">
        <v>7</v>
      </c>
      <c r="D7" s="3"/>
    </row>
    <row r="8" spans="1:6" x14ac:dyDescent="0.25">
      <c r="A8" t="s">
        <v>8</v>
      </c>
      <c r="C8" s="2">
        <v>45334</v>
      </c>
      <c r="D8" s="3"/>
    </row>
    <row r="9" spans="1:6" x14ac:dyDescent="0.25">
      <c r="A9" t="s">
        <v>9</v>
      </c>
      <c r="C9" s="2">
        <v>45387</v>
      </c>
      <c r="D9" s="3"/>
    </row>
    <row r="10" spans="1:6" x14ac:dyDescent="0.25">
      <c r="A10" t="s">
        <v>10</v>
      </c>
      <c r="C10" t="s">
        <v>11</v>
      </c>
      <c r="D10" s="3"/>
    </row>
    <row r="11" spans="1:6" x14ac:dyDescent="0.25">
      <c r="A11" t="s">
        <v>12</v>
      </c>
      <c r="C11" t="s">
        <v>13</v>
      </c>
      <c r="D11" s="3"/>
    </row>
    <row r="12" spans="1:6" x14ac:dyDescent="0.25">
      <c r="A12" t="s">
        <v>14</v>
      </c>
      <c r="C12" t="s">
        <v>15</v>
      </c>
      <c r="D12" s="3"/>
    </row>
    <row r="13" spans="1:6" x14ac:dyDescent="0.25">
      <c r="D13" s="3"/>
    </row>
    <row r="14" spans="1:6" x14ac:dyDescent="0.25">
      <c r="A14" s="1"/>
      <c r="B14" s="4"/>
      <c r="C14" s="5"/>
      <c r="D14" s="3"/>
    </row>
    <row r="15" spans="1:6" x14ac:dyDescent="0.25">
      <c r="A15" s="6"/>
      <c r="B15" s="6"/>
      <c r="C15" s="6"/>
      <c r="D15" s="6"/>
      <c r="E15" s="6"/>
      <c r="F15" s="6"/>
    </row>
    <row r="16" spans="1:6" x14ac:dyDescent="0.25">
      <c r="A16" s="6"/>
      <c r="B16" s="6"/>
      <c r="C16" s="6"/>
      <c r="D16" s="6"/>
      <c r="E16" s="6"/>
      <c r="F16" s="6"/>
    </row>
    <row r="17" spans="1:5" x14ac:dyDescent="0.25">
      <c r="A17" t="s">
        <v>32</v>
      </c>
    </row>
    <row r="18" spans="1:5" x14ac:dyDescent="0.25">
      <c r="A18" t="s">
        <v>33</v>
      </c>
      <c r="B18" t="s">
        <v>59</v>
      </c>
    </row>
    <row r="19" spans="1:5" x14ac:dyDescent="0.25">
      <c r="A19" t="s">
        <v>34</v>
      </c>
      <c r="B19" t="s">
        <v>35</v>
      </c>
    </row>
    <row r="20" spans="1:5" x14ac:dyDescent="0.25">
      <c r="A20" t="s">
        <v>36</v>
      </c>
      <c r="B20" t="s">
        <v>37</v>
      </c>
      <c r="C20" t="s">
        <v>38</v>
      </c>
    </row>
    <row r="21" spans="1:5" x14ac:dyDescent="0.25">
      <c r="A21" t="s">
        <v>39</v>
      </c>
      <c r="B21" t="s">
        <v>60</v>
      </c>
    </row>
    <row r="22" spans="1:5" x14ac:dyDescent="0.25">
      <c r="A22" t="s">
        <v>34</v>
      </c>
      <c r="B22" t="s">
        <v>40</v>
      </c>
    </row>
    <row r="23" spans="1:5" x14ac:dyDescent="0.25">
      <c r="A23" t="s">
        <v>41</v>
      </c>
      <c r="B23" t="s">
        <v>42</v>
      </c>
    </row>
    <row r="24" spans="1:5" x14ac:dyDescent="0.25">
      <c r="A24" t="s">
        <v>34</v>
      </c>
      <c r="B24" t="s">
        <v>43</v>
      </c>
    </row>
    <row r="25" spans="1:5" x14ac:dyDescent="0.25">
      <c r="A25" t="s">
        <v>34</v>
      </c>
      <c r="B25" t="s">
        <v>61</v>
      </c>
    </row>
    <row r="26" spans="1:5" x14ac:dyDescent="0.25">
      <c r="A26" t="s">
        <v>44</v>
      </c>
      <c r="B26" t="s">
        <v>62</v>
      </c>
    </row>
    <row r="27" spans="1:5" x14ac:dyDescent="0.25">
      <c r="A27" t="s">
        <v>45</v>
      </c>
      <c r="B27" t="s">
        <v>46</v>
      </c>
      <c r="C27" t="s">
        <v>47</v>
      </c>
    </row>
    <row r="28" spans="1:5" x14ac:dyDescent="0.25">
      <c r="A28" t="s">
        <v>34</v>
      </c>
      <c r="B28" t="s">
        <v>48</v>
      </c>
    </row>
    <row r="29" spans="1:5" x14ac:dyDescent="0.25">
      <c r="A29" t="s">
        <v>34</v>
      </c>
      <c r="B29" t="s">
        <v>49</v>
      </c>
    </row>
    <row r="30" spans="1:5" x14ac:dyDescent="0.25">
      <c r="A30" t="s">
        <v>50</v>
      </c>
      <c r="B30" t="s">
        <v>51</v>
      </c>
    </row>
    <row r="31" spans="1:5" x14ac:dyDescent="0.25">
      <c r="A31" t="s">
        <v>52</v>
      </c>
      <c r="B31" t="s">
        <v>53</v>
      </c>
    </row>
    <row r="32" spans="1:5" x14ac:dyDescent="0.25">
      <c r="A32" s="6"/>
      <c r="B32" s="6"/>
      <c r="C32" s="6"/>
      <c r="D32" s="6"/>
      <c r="E32" s="6"/>
    </row>
    <row r="33" spans="1:19" x14ac:dyDescent="0.25">
      <c r="A33" s="6"/>
      <c r="B33" s="6"/>
      <c r="C33" s="6"/>
      <c r="D33" s="6"/>
      <c r="E33" s="6"/>
    </row>
    <row r="34" spans="1:19" x14ac:dyDescent="0.25">
      <c r="A34" s="6"/>
      <c r="B34" s="6"/>
      <c r="F34" s="1" t="s">
        <v>64</v>
      </c>
      <c r="G34" s="1" t="s">
        <v>17</v>
      </c>
    </row>
    <row r="35" spans="1:19" x14ac:dyDescent="0.25">
      <c r="G35" s="7" t="s">
        <v>18</v>
      </c>
      <c r="H35" s="7" t="s">
        <v>19</v>
      </c>
      <c r="I35" s="7" t="s">
        <v>20</v>
      </c>
      <c r="J35" s="7" t="s">
        <v>21</v>
      </c>
      <c r="K35" s="7" t="s">
        <v>22</v>
      </c>
      <c r="L35" s="7" t="s">
        <v>23</v>
      </c>
      <c r="M35" s="7" t="s">
        <v>24</v>
      </c>
      <c r="N35" s="7" t="s">
        <v>25</v>
      </c>
      <c r="O35" s="7" t="s">
        <v>26</v>
      </c>
      <c r="P35" s="7"/>
    </row>
    <row r="36" spans="1:19" x14ac:dyDescent="0.25">
      <c r="E36">
        <v>148</v>
      </c>
      <c r="F36">
        <v>190</v>
      </c>
      <c r="G36" s="8">
        <v>225</v>
      </c>
      <c r="H36" s="8">
        <v>274</v>
      </c>
      <c r="I36" s="8">
        <v>302</v>
      </c>
      <c r="J36" s="8">
        <v>309</v>
      </c>
      <c r="K36" s="8">
        <v>316</v>
      </c>
      <c r="L36" s="8">
        <v>288</v>
      </c>
      <c r="M36" s="8">
        <v>267</v>
      </c>
      <c r="N36" s="8">
        <v>218</v>
      </c>
      <c r="O36" s="8">
        <v>169</v>
      </c>
      <c r="P36" s="8">
        <v>162</v>
      </c>
    </row>
    <row r="37" spans="1:19" x14ac:dyDescent="0.25">
      <c r="E37">
        <v>141</v>
      </c>
      <c r="F37">
        <v>225</v>
      </c>
      <c r="G37" s="9">
        <v>39608</v>
      </c>
      <c r="H37" s="10">
        <v>39805</v>
      </c>
      <c r="I37" s="10">
        <v>37057</v>
      </c>
      <c r="J37" s="10">
        <v>39046</v>
      </c>
      <c r="K37" s="10">
        <v>37964</v>
      </c>
      <c r="L37" s="10">
        <v>36945</v>
      </c>
      <c r="M37" s="10">
        <v>36643</v>
      </c>
      <c r="N37" s="11">
        <v>37535</v>
      </c>
      <c r="O37" s="12">
        <v>731</v>
      </c>
      <c r="P37" s="8">
        <v>225</v>
      </c>
    </row>
    <row r="38" spans="1:19" x14ac:dyDescent="0.25">
      <c r="E38">
        <v>169</v>
      </c>
      <c r="F38">
        <v>253</v>
      </c>
      <c r="G38" s="13">
        <v>29258</v>
      </c>
      <c r="H38" s="12">
        <v>28612</v>
      </c>
      <c r="I38" s="12">
        <v>31977</v>
      </c>
      <c r="J38" s="12">
        <v>26553</v>
      </c>
      <c r="K38" s="12">
        <v>29848</v>
      </c>
      <c r="L38" s="12">
        <v>25970</v>
      </c>
      <c r="M38" s="12">
        <v>22766</v>
      </c>
      <c r="N38" s="14">
        <v>32118</v>
      </c>
      <c r="O38" s="12">
        <v>808</v>
      </c>
      <c r="P38" s="8">
        <v>211</v>
      </c>
    </row>
    <row r="39" spans="1:19" x14ac:dyDescent="0.25">
      <c r="E39">
        <v>155</v>
      </c>
      <c r="F39">
        <v>225</v>
      </c>
      <c r="G39" s="13">
        <v>35715</v>
      </c>
      <c r="H39" s="12">
        <v>35764</v>
      </c>
      <c r="I39" s="12">
        <v>32455</v>
      </c>
      <c r="J39" s="12">
        <v>30199</v>
      </c>
      <c r="K39" s="12">
        <v>29694</v>
      </c>
      <c r="L39" s="12">
        <v>28893</v>
      </c>
      <c r="M39" s="12">
        <v>25611</v>
      </c>
      <c r="N39" s="14">
        <v>29897</v>
      </c>
      <c r="O39" s="12">
        <v>794</v>
      </c>
      <c r="P39" s="8">
        <v>204</v>
      </c>
    </row>
    <row r="40" spans="1:19" x14ac:dyDescent="0.25">
      <c r="E40">
        <v>176</v>
      </c>
      <c r="F40">
        <v>218</v>
      </c>
      <c r="G40" s="13">
        <v>33523</v>
      </c>
      <c r="H40" s="12">
        <v>34591</v>
      </c>
      <c r="I40" s="12">
        <v>32940</v>
      </c>
      <c r="J40" s="12">
        <v>30410</v>
      </c>
      <c r="K40" s="12">
        <v>31830</v>
      </c>
      <c r="L40" s="12">
        <v>28717</v>
      </c>
      <c r="M40" s="12">
        <v>27199</v>
      </c>
      <c r="N40" s="14">
        <v>33073</v>
      </c>
      <c r="O40" s="8">
        <v>274</v>
      </c>
      <c r="P40" s="8">
        <v>183</v>
      </c>
    </row>
    <row r="41" spans="1:19" x14ac:dyDescent="0.25">
      <c r="E41">
        <v>169</v>
      </c>
      <c r="F41">
        <v>211</v>
      </c>
      <c r="G41" s="13">
        <v>35139</v>
      </c>
      <c r="H41" s="12">
        <v>36987</v>
      </c>
      <c r="I41" s="12">
        <v>36130</v>
      </c>
      <c r="J41" s="12">
        <v>32490</v>
      </c>
      <c r="K41" s="12">
        <v>30663</v>
      </c>
      <c r="L41" s="12">
        <v>31113</v>
      </c>
      <c r="M41" s="12">
        <v>27199</v>
      </c>
      <c r="N41" s="14">
        <v>32595</v>
      </c>
      <c r="O41" s="8">
        <v>288</v>
      </c>
      <c r="P41" s="8">
        <v>190</v>
      </c>
    </row>
    <row r="42" spans="1:19" x14ac:dyDescent="0.25">
      <c r="E42">
        <v>155</v>
      </c>
      <c r="F42">
        <v>176</v>
      </c>
      <c r="G42" s="15">
        <v>38139</v>
      </c>
      <c r="H42" s="16">
        <v>36502</v>
      </c>
      <c r="I42" s="16">
        <v>34113</v>
      </c>
      <c r="J42" s="16">
        <v>32996</v>
      </c>
      <c r="K42" s="16">
        <v>36825</v>
      </c>
      <c r="L42" s="16">
        <v>36179</v>
      </c>
      <c r="M42" s="16">
        <v>27157</v>
      </c>
      <c r="N42" s="17">
        <v>40022</v>
      </c>
      <c r="O42" s="8">
        <v>197</v>
      </c>
      <c r="P42" s="8">
        <v>148</v>
      </c>
    </row>
    <row r="43" spans="1:19" x14ac:dyDescent="0.25">
      <c r="E43">
        <v>134</v>
      </c>
      <c r="F43">
        <v>169</v>
      </c>
      <c r="G43" s="8">
        <v>169</v>
      </c>
      <c r="H43" s="8">
        <v>232</v>
      </c>
      <c r="I43" s="8">
        <v>204</v>
      </c>
      <c r="J43" s="8">
        <v>239</v>
      </c>
      <c r="K43" s="8">
        <v>197</v>
      </c>
      <c r="L43" s="8">
        <v>246</v>
      </c>
      <c r="M43" s="8">
        <v>190</v>
      </c>
      <c r="N43" s="8">
        <v>183</v>
      </c>
      <c r="O43" s="8">
        <v>141</v>
      </c>
      <c r="P43" s="8">
        <v>119</v>
      </c>
    </row>
    <row r="44" spans="1:19" x14ac:dyDescent="0.25">
      <c r="R44" t="s">
        <v>27</v>
      </c>
      <c r="S44">
        <f>AVERAGE(O37:O39)</f>
        <v>777.66666666666663</v>
      </c>
    </row>
    <row r="45" spans="1:19" x14ac:dyDescent="0.25">
      <c r="G45" s="7" t="s">
        <v>18</v>
      </c>
      <c r="H45" s="7" t="s">
        <v>19</v>
      </c>
      <c r="I45" s="7" t="s">
        <v>20</v>
      </c>
      <c r="J45" s="7" t="s">
        <v>21</v>
      </c>
      <c r="K45" s="7" t="s">
        <v>22</v>
      </c>
      <c r="L45" s="7" t="s">
        <v>23</v>
      </c>
      <c r="M45" s="7" t="s">
        <v>24</v>
      </c>
      <c r="N45" s="7" t="s">
        <v>18</v>
      </c>
      <c r="O45" s="7" t="s">
        <v>26</v>
      </c>
    </row>
    <row r="46" spans="1:19" x14ac:dyDescent="0.25">
      <c r="G46">
        <f>G37-$S$44</f>
        <v>38830.333333333336</v>
      </c>
      <c r="H46">
        <f t="shared" ref="H46:N46" si="0">H37-$S$44</f>
        <v>39027.333333333336</v>
      </c>
      <c r="I46">
        <f t="shared" si="0"/>
        <v>36279.333333333336</v>
      </c>
      <c r="J46">
        <f t="shared" si="0"/>
        <v>38268.333333333336</v>
      </c>
      <c r="K46">
        <f t="shared" si="0"/>
        <v>37186.333333333336</v>
      </c>
      <c r="L46">
        <f t="shared" si="0"/>
        <v>36167.333333333336</v>
      </c>
      <c r="M46">
        <f t="shared" si="0"/>
        <v>35865.333333333336</v>
      </c>
      <c r="N46">
        <f t="shared" si="0"/>
        <v>36757.333333333336</v>
      </c>
    </row>
    <row r="47" spans="1:19" x14ac:dyDescent="0.25">
      <c r="G47">
        <f t="shared" ref="G47:N51" si="1">G38-$S$44</f>
        <v>28480.333333333332</v>
      </c>
      <c r="H47">
        <f t="shared" si="1"/>
        <v>27834.333333333332</v>
      </c>
      <c r="I47">
        <f t="shared" si="1"/>
        <v>31199.333333333332</v>
      </c>
      <c r="J47">
        <f t="shared" si="1"/>
        <v>25775.333333333332</v>
      </c>
      <c r="K47">
        <f t="shared" si="1"/>
        <v>29070.333333333332</v>
      </c>
      <c r="L47">
        <f t="shared" si="1"/>
        <v>25192.333333333332</v>
      </c>
      <c r="M47">
        <f t="shared" si="1"/>
        <v>21988.333333333332</v>
      </c>
      <c r="N47">
        <f t="shared" si="1"/>
        <v>31340.333333333332</v>
      </c>
    </row>
    <row r="48" spans="1:19" x14ac:dyDescent="0.25">
      <c r="G48">
        <f t="shared" si="1"/>
        <v>34937.333333333336</v>
      </c>
      <c r="H48">
        <f t="shared" si="1"/>
        <v>34986.333333333336</v>
      </c>
      <c r="I48">
        <f t="shared" si="1"/>
        <v>31677.333333333332</v>
      </c>
      <c r="J48">
        <f t="shared" si="1"/>
        <v>29421.333333333332</v>
      </c>
      <c r="K48">
        <f t="shared" si="1"/>
        <v>28916.333333333332</v>
      </c>
      <c r="L48">
        <f t="shared" si="1"/>
        <v>28115.333333333332</v>
      </c>
      <c r="M48">
        <f t="shared" si="1"/>
        <v>24833.333333333332</v>
      </c>
      <c r="N48">
        <f t="shared" si="1"/>
        <v>29119.333333333332</v>
      </c>
    </row>
    <row r="49" spans="3:17" x14ac:dyDescent="0.25">
      <c r="G49">
        <f t="shared" si="1"/>
        <v>32745.333333333332</v>
      </c>
      <c r="H49">
        <f t="shared" si="1"/>
        <v>33813.333333333336</v>
      </c>
      <c r="I49">
        <f t="shared" si="1"/>
        <v>32162.333333333332</v>
      </c>
      <c r="J49">
        <f t="shared" si="1"/>
        <v>29632.333333333332</v>
      </c>
      <c r="K49">
        <f t="shared" si="1"/>
        <v>31052.333333333332</v>
      </c>
      <c r="L49">
        <f t="shared" si="1"/>
        <v>27939.333333333332</v>
      </c>
      <c r="M49">
        <f t="shared" si="1"/>
        <v>26421.333333333332</v>
      </c>
      <c r="N49">
        <f t="shared" si="1"/>
        <v>32295.333333333332</v>
      </c>
    </row>
    <row r="50" spans="3:17" x14ac:dyDescent="0.25">
      <c r="G50">
        <f t="shared" si="1"/>
        <v>34361.333333333336</v>
      </c>
      <c r="H50">
        <f t="shared" si="1"/>
        <v>36209.333333333336</v>
      </c>
      <c r="I50">
        <f t="shared" si="1"/>
        <v>35352.333333333336</v>
      </c>
      <c r="J50">
        <f t="shared" si="1"/>
        <v>31712.333333333332</v>
      </c>
      <c r="K50">
        <f t="shared" si="1"/>
        <v>29885.333333333332</v>
      </c>
      <c r="L50">
        <f t="shared" si="1"/>
        <v>30335.333333333332</v>
      </c>
      <c r="M50">
        <f t="shared" si="1"/>
        <v>26421.333333333332</v>
      </c>
      <c r="N50">
        <f t="shared" si="1"/>
        <v>31817.333333333332</v>
      </c>
    </row>
    <row r="51" spans="3:17" x14ac:dyDescent="0.25">
      <c r="G51">
        <f t="shared" si="1"/>
        <v>37361.333333333336</v>
      </c>
      <c r="H51">
        <f t="shared" si="1"/>
        <v>35724.333333333336</v>
      </c>
      <c r="I51">
        <f t="shared" si="1"/>
        <v>33335.333333333336</v>
      </c>
      <c r="J51">
        <f t="shared" si="1"/>
        <v>32218.333333333332</v>
      </c>
      <c r="K51">
        <f t="shared" si="1"/>
        <v>36047.333333333336</v>
      </c>
      <c r="L51">
        <f t="shared" si="1"/>
        <v>35401.333333333336</v>
      </c>
      <c r="M51">
        <f t="shared" si="1"/>
        <v>26379.333333333332</v>
      </c>
      <c r="N51">
        <f t="shared" si="1"/>
        <v>39244.333333333336</v>
      </c>
    </row>
    <row r="52" spans="3:17" x14ac:dyDescent="0.25">
      <c r="P52" t="s">
        <v>18</v>
      </c>
      <c r="Q52">
        <f>AVERAGE(G46:G51,N46:N51)</f>
        <v>33940.833333333328</v>
      </c>
    </row>
    <row r="54" spans="3:17" x14ac:dyDescent="0.25">
      <c r="D54" t="s">
        <v>28</v>
      </c>
      <c r="G54">
        <f>AVERAGE(G46:G51)</f>
        <v>34452.666666666672</v>
      </c>
      <c r="H54">
        <f t="shared" ref="H54:M54" si="2">AVERAGE(H46:H51)</f>
        <v>34599.166666666672</v>
      </c>
      <c r="I54">
        <f t="shared" si="2"/>
        <v>33334.333333333336</v>
      </c>
      <c r="J54">
        <f t="shared" si="2"/>
        <v>31171.333333333332</v>
      </c>
      <c r="K54">
        <f t="shared" si="2"/>
        <v>32026.333333333332</v>
      </c>
      <c r="L54">
        <f t="shared" si="2"/>
        <v>30525.166666666668</v>
      </c>
      <c r="M54">
        <f t="shared" si="2"/>
        <v>26984.833333333332</v>
      </c>
      <c r="N54">
        <f>AVERAGE(N46:N51)</f>
        <v>33429</v>
      </c>
    </row>
    <row r="55" spans="3:17" x14ac:dyDescent="0.25">
      <c r="D55" t="s">
        <v>29</v>
      </c>
      <c r="G55">
        <f>MEDIAN(G46:G51)</f>
        <v>34649.333333333336</v>
      </c>
      <c r="H55">
        <f t="shared" ref="H55:N55" si="3">MEDIAN(H46:H51)</f>
        <v>35355.333333333336</v>
      </c>
      <c r="I55">
        <f t="shared" si="3"/>
        <v>32748.833333333336</v>
      </c>
      <c r="J55">
        <f t="shared" si="3"/>
        <v>30672.333333333332</v>
      </c>
      <c r="K55">
        <f t="shared" si="3"/>
        <v>30468.833333333332</v>
      </c>
      <c r="L55">
        <f t="shared" si="3"/>
        <v>29225.333333333332</v>
      </c>
      <c r="M55">
        <f t="shared" si="3"/>
        <v>26400.333333333332</v>
      </c>
      <c r="N55">
        <f t="shared" si="3"/>
        <v>32056.333333333332</v>
      </c>
    </row>
    <row r="56" spans="3:17" x14ac:dyDescent="0.25">
      <c r="D56" t="s">
        <v>30</v>
      </c>
      <c r="G56">
        <f>STDEV(G46:G51)</f>
        <v>3645.5809779329657</v>
      </c>
      <c r="H56">
        <f t="shared" ref="H56:N56" si="4">STDEV(H46:H51)</f>
        <v>3741.5958850023712</v>
      </c>
      <c r="I56">
        <f t="shared" si="4"/>
        <v>2069.9182592556663</v>
      </c>
      <c r="J56">
        <f t="shared" si="4"/>
        <v>4154.6151687009469</v>
      </c>
      <c r="K56">
        <f t="shared" si="4"/>
        <v>3653.3993485519759</v>
      </c>
      <c r="L56">
        <f t="shared" si="4"/>
        <v>4394.9977208943583</v>
      </c>
      <c r="M56">
        <f t="shared" si="4"/>
        <v>4678.8660912661308</v>
      </c>
      <c r="N56">
        <f t="shared" si="4"/>
        <v>3787.1976270940236</v>
      </c>
    </row>
    <row r="60" spans="3:17" x14ac:dyDescent="0.25">
      <c r="C60" s="1" t="s">
        <v>31</v>
      </c>
      <c r="G60" s="7" t="s">
        <v>18</v>
      </c>
      <c r="H60" s="7" t="s">
        <v>19</v>
      </c>
      <c r="I60" s="7" t="s">
        <v>20</v>
      </c>
      <c r="J60" s="7" t="s">
        <v>21</v>
      </c>
      <c r="K60" s="7" t="s">
        <v>22</v>
      </c>
      <c r="L60" s="7" t="s">
        <v>23</v>
      </c>
      <c r="M60" s="7" t="s">
        <v>24</v>
      </c>
      <c r="N60" s="7" t="s">
        <v>18</v>
      </c>
    </row>
    <row r="61" spans="3:17" x14ac:dyDescent="0.25">
      <c r="G61">
        <f>G46/$Q$52*100</f>
        <v>114.40595153330553</v>
      </c>
      <c r="H61">
        <f t="shared" ref="H61:N61" si="5">H46/$Q$52*100</f>
        <v>114.9863733457733</v>
      </c>
      <c r="I61">
        <f t="shared" si="5"/>
        <v>106.88993100739033</v>
      </c>
      <c r="J61">
        <f t="shared" si="5"/>
        <v>112.75012890078324</v>
      </c>
      <c r="K61">
        <f t="shared" si="5"/>
        <v>109.56222838763536</v>
      </c>
      <c r="L61">
        <f t="shared" si="5"/>
        <v>106.55994500233253</v>
      </c>
      <c r="M61">
        <f>M46/$Q$52*100</f>
        <v>105.67016131012304</v>
      </c>
      <c r="N61">
        <f t="shared" si="5"/>
        <v>108.29826413611924</v>
      </c>
    </row>
    <row r="62" spans="3:17" x14ac:dyDescent="0.25">
      <c r="G62">
        <f t="shared" ref="G62:N66" si="6">G47/$Q$52*100</f>
        <v>83.911709101622932</v>
      </c>
      <c r="H62">
        <f t="shared" si="6"/>
        <v>82.008396965307284</v>
      </c>
      <c r="I62">
        <f t="shared" si="6"/>
        <v>91.922708635124863</v>
      </c>
      <c r="J62">
        <f t="shared" si="6"/>
        <v>75.941957818753224</v>
      </c>
      <c r="K62">
        <f t="shared" si="6"/>
        <v>85.650028235409664</v>
      </c>
      <c r="L62">
        <f t="shared" si="6"/>
        <v>74.22426281028261</v>
      </c>
      <c r="M62">
        <f t="shared" si="6"/>
        <v>64.784306022735649</v>
      </c>
      <c r="N62">
        <f t="shared" si="6"/>
        <v>92.338137445063722</v>
      </c>
    </row>
    <row r="63" spans="3:17" x14ac:dyDescent="0.25">
      <c r="G63">
        <f t="shared" si="6"/>
        <v>102.93599155392965</v>
      </c>
      <c r="H63">
        <f t="shared" si="6"/>
        <v>103.08036043114245</v>
      </c>
      <c r="I63">
        <f t="shared" si="6"/>
        <v>93.331041763853776</v>
      </c>
      <c r="J63">
        <f t="shared" si="6"/>
        <v>86.684180804831939</v>
      </c>
      <c r="K63">
        <f t="shared" si="6"/>
        <v>85.196297478455165</v>
      </c>
      <c r="L63">
        <f t="shared" si="6"/>
        <v>82.836308281568421</v>
      </c>
      <c r="M63">
        <f t="shared" si="6"/>
        <v>73.16653981192762</v>
      </c>
      <c r="N63">
        <f t="shared" si="6"/>
        <v>85.794397112622462</v>
      </c>
    </row>
    <row r="64" spans="3:17" x14ac:dyDescent="0.25">
      <c r="G64">
        <f t="shared" si="6"/>
        <v>96.477694026369434</v>
      </c>
      <c r="H64">
        <f t="shared" si="6"/>
        <v>99.624346288885093</v>
      </c>
      <c r="I64">
        <f t="shared" si="6"/>
        <v>94.759999017898792</v>
      </c>
      <c r="J64">
        <f t="shared" si="6"/>
        <v>87.305850867931952</v>
      </c>
      <c r="K64">
        <f t="shared" si="6"/>
        <v>91.489602003486468</v>
      </c>
      <c r="L64">
        <f t="shared" si="6"/>
        <v>82.317758845048999</v>
      </c>
      <c r="M64">
        <f t="shared" si="6"/>
        <v>77.845269955068872</v>
      </c>
      <c r="N64">
        <f t="shared" si="6"/>
        <v>95.151857398904966</v>
      </c>
    </row>
    <row r="65" spans="4:14" x14ac:dyDescent="0.25">
      <c r="G65">
        <f t="shared" si="6"/>
        <v>101.23892067077513</v>
      </c>
      <c r="H65">
        <f t="shared" si="6"/>
        <v>106.68368975422919</v>
      </c>
      <c r="I65">
        <f t="shared" si="6"/>
        <v>104.15870755481356</v>
      </c>
      <c r="J65">
        <f t="shared" si="6"/>
        <v>93.434162390434338</v>
      </c>
      <c r="K65">
        <f t="shared" si="6"/>
        <v>88.05126568292863</v>
      </c>
      <c r="L65">
        <f t="shared" si="6"/>
        <v>89.377102310393099</v>
      </c>
      <c r="M65">
        <f t="shared" si="6"/>
        <v>77.845269955068872</v>
      </c>
      <c r="N65">
        <f t="shared" si="6"/>
        <v>93.743524270176053</v>
      </c>
    </row>
    <row r="66" spans="4:14" x14ac:dyDescent="0.25">
      <c r="G66">
        <f t="shared" si="6"/>
        <v>110.07783152053821</v>
      </c>
      <c r="H66">
        <f t="shared" si="6"/>
        <v>105.25473250018416</v>
      </c>
      <c r="I66">
        <f t="shared" si="6"/>
        <v>98.21601316015618</v>
      </c>
      <c r="J66">
        <f t="shared" si="6"/>
        <v>94.924992020427709</v>
      </c>
      <c r="K66">
        <f t="shared" si="6"/>
        <v>106.20638856834199</v>
      </c>
      <c r="L66">
        <f t="shared" si="6"/>
        <v>104.30307643202634</v>
      </c>
      <c r="M66">
        <f t="shared" si="6"/>
        <v>77.721525203172192</v>
      </c>
      <c r="N66">
        <f t="shared" si="6"/>
        <v>115.62572123057284</v>
      </c>
    </row>
    <row r="69" spans="4:14" x14ac:dyDescent="0.25">
      <c r="D69" s="1" t="s">
        <v>28</v>
      </c>
      <c r="G69">
        <f t="shared" ref="G69:N69" si="7">AVERAGE(G61:G66)</f>
        <v>101.50801640109016</v>
      </c>
      <c r="H69">
        <f t="shared" si="7"/>
        <v>101.93964988092023</v>
      </c>
      <c r="I69">
        <f t="shared" si="7"/>
        <v>98.213066856539584</v>
      </c>
      <c r="J69">
        <f t="shared" si="7"/>
        <v>91.840212133860405</v>
      </c>
      <c r="K69">
        <f t="shared" si="7"/>
        <v>94.359301726042872</v>
      </c>
      <c r="L69">
        <f t="shared" si="7"/>
        <v>89.936408946942024</v>
      </c>
      <c r="M69">
        <f t="shared" si="7"/>
        <v>79.50551204301604</v>
      </c>
      <c r="N69">
        <f t="shared" si="7"/>
        <v>98.491983598909883</v>
      </c>
    </row>
    <row r="70" spans="4:14" x14ac:dyDescent="0.25">
      <c r="D70" s="1" t="s">
        <v>29</v>
      </c>
      <c r="G70">
        <f t="shared" ref="G70:N70" si="8">MEDIAN(G61:G66)</f>
        <v>102.08745611235238</v>
      </c>
      <c r="H70">
        <f t="shared" si="8"/>
        <v>104.16754646566331</v>
      </c>
      <c r="I70">
        <f t="shared" si="8"/>
        <v>96.488006089027493</v>
      </c>
      <c r="J70">
        <f t="shared" si="8"/>
        <v>90.370006629183138</v>
      </c>
      <c r="K70">
        <f t="shared" si="8"/>
        <v>89.770433843207542</v>
      </c>
      <c r="L70">
        <f t="shared" si="8"/>
        <v>86.10670529598076</v>
      </c>
      <c r="M70">
        <f t="shared" si="8"/>
        <v>77.783397579120532</v>
      </c>
      <c r="N70">
        <f t="shared" si="8"/>
        <v>94.447690834540509</v>
      </c>
    </row>
    <row r="71" spans="4:14" x14ac:dyDescent="0.25">
      <c r="D71" s="1" t="s">
        <v>30</v>
      </c>
      <c r="G71">
        <f t="shared" ref="G71:N71" si="9">STDEV(G61:G66)</f>
        <v>10.740988419847179</v>
      </c>
      <c r="H71">
        <f t="shared" si="9"/>
        <v>11.023877487792102</v>
      </c>
      <c r="I71">
        <f t="shared" si="9"/>
        <v>6.0986076532858675</v>
      </c>
      <c r="J71">
        <f t="shared" si="9"/>
        <v>12.240757697073569</v>
      </c>
      <c r="K71">
        <f t="shared" si="9"/>
        <v>10.76402371347787</v>
      </c>
      <c r="L71">
        <f t="shared" si="9"/>
        <v>12.948997679965576</v>
      </c>
      <c r="M71">
        <f t="shared" si="9"/>
        <v>13.785360086226927</v>
      </c>
      <c r="N71">
        <f t="shared" si="9"/>
        <v>11.158234065439533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35A1B-FF6D-4F36-A4EF-1C59B2A3C20E}">
  <dimension ref="A1:S71"/>
  <sheetViews>
    <sheetView topLeftCell="A22" workbookViewId="0">
      <selection activeCell="E36" sqref="E36:P43"/>
    </sheetView>
  </sheetViews>
  <sheetFormatPr defaultRowHeight="15" x14ac:dyDescent="0.25"/>
  <sheetData>
    <row r="1" spans="1:6" x14ac:dyDescent="0.25">
      <c r="A1" s="1" t="s">
        <v>0</v>
      </c>
    </row>
    <row r="2" spans="1:6" x14ac:dyDescent="0.25">
      <c r="A2" t="s">
        <v>1</v>
      </c>
      <c r="C2" s="2">
        <v>45390</v>
      </c>
    </row>
    <row r="3" spans="1:6" x14ac:dyDescent="0.25">
      <c r="A3" t="s">
        <v>2</v>
      </c>
      <c r="C3" s="2">
        <v>45393</v>
      </c>
    </row>
    <row r="4" spans="1:6" x14ac:dyDescent="0.25">
      <c r="A4" t="s">
        <v>3</v>
      </c>
      <c r="C4" t="s">
        <v>4</v>
      </c>
      <c r="D4" s="3"/>
    </row>
    <row r="5" spans="1:6" x14ac:dyDescent="0.25">
      <c r="D5" s="3"/>
    </row>
    <row r="6" spans="1:6" x14ac:dyDescent="0.25">
      <c r="A6" s="1" t="s">
        <v>5</v>
      </c>
      <c r="D6" s="3"/>
    </row>
    <row r="7" spans="1:6" x14ac:dyDescent="0.25">
      <c r="A7" t="s">
        <v>6</v>
      </c>
      <c r="C7" t="s">
        <v>7</v>
      </c>
      <c r="D7" s="3"/>
    </row>
    <row r="8" spans="1:6" x14ac:dyDescent="0.25">
      <c r="A8" t="s">
        <v>8</v>
      </c>
      <c r="C8" s="2">
        <v>45334</v>
      </c>
      <c r="D8" s="3"/>
    </row>
    <row r="9" spans="1:6" x14ac:dyDescent="0.25">
      <c r="A9" t="s">
        <v>9</v>
      </c>
      <c r="C9" s="2">
        <v>45387</v>
      </c>
      <c r="D9" s="3"/>
    </row>
    <row r="10" spans="1:6" x14ac:dyDescent="0.25">
      <c r="A10" t="s">
        <v>10</v>
      </c>
      <c r="C10" t="s">
        <v>11</v>
      </c>
      <c r="D10" s="3"/>
    </row>
    <row r="11" spans="1:6" x14ac:dyDescent="0.25">
      <c r="A11" t="s">
        <v>12</v>
      </c>
      <c r="C11" t="s">
        <v>13</v>
      </c>
      <c r="D11" s="3"/>
    </row>
    <row r="12" spans="1:6" x14ac:dyDescent="0.25">
      <c r="A12" t="s">
        <v>14</v>
      </c>
      <c r="C12" t="s">
        <v>15</v>
      </c>
      <c r="D12" s="3"/>
    </row>
    <row r="13" spans="1:6" x14ac:dyDescent="0.25">
      <c r="D13" s="3"/>
    </row>
    <row r="14" spans="1:6" x14ac:dyDescent="0.25">
      <c r="A14" s="1"/>
      <c r="B14" s="4"/>
      <c r="C14" s="5"/>
      <c r="D14" s="3"/>
    </row>
    <row r="15" spans="1:6" x14ac:dyDescent="0.25">
      <c r="A15" s="6"/>
      <c r="B15" s="6"/>
      <c r="C15" s="6"/>
      <c r="D15" s="6"/>
      <c r="E15" s="6"/>
      <c r="F15" s="6"/>
    </row>
    <row r="16" spans="1:6" x14ac:dyDescent="0.25">
      <c r="A16" s="6"/>
      <c r="B16" s="6"/>
      <c r="C16" s="6"/>
      <c r="D16" s="6"/>
      <c r="E16" s="6"/>
      <c r="F16" s="6"/>
    </row>
    <row r="17" spans="1:5" x14ac:dyDescent="0.25">
      <c r="A17" t="s">
        <v>32</v>
      </c>
    </row>
    <row r="18" spans="1:5" x14ac:dyDescent="0.25">
      <c r="A18" t="s">
        <v>33</v>
      </c>
      <c r="B18" t="s">
        <v>72</v>
      </c>
    </row>
    <row r="19" spans="1:5" x14ac:dyDescent="0.25">
      <c r="A19" t="s">
        <v>34</v>
      </c>
      <c r="B19" t="s">
        <v>35</v>
      </c>
    </row>
    <row r="20" spans="1:5" x14ac:dyDescent="0.25">
      <c r="A20" t="s">
        <v>36</v>
      </c>
      <c r="B20" t="s">
        <v>37</v>
      </c>
      <c r="C20" t="s">
        <v>38</v>
      </c>
    </row>
    <row r="21" spans="1:5" x14ac:dyDescent="0.25">
      <c r="A21" t="s">
        <v>39</v>
      </c>
      <c r="B21" t="s">
        <v>73</v>
      </c>
    </row>
    <row r="22" spans="1:5" x14ac:dyDescent="0.25">
      <c r="A22" t="s">
        <v>34</v>
      </c>
      <c r="B22" t="s">
        <v>40</v>
      </c>
    </row>
    <row r="23" spans="1:5" x14ac:dyDescent="0.25">
      <c r="A23" t="s">
        <v>41</v>
      </c>
      <c r="B23" t="s">
        <v>42</v>
      </c>
    </row>
    <row r="24" spans="1:5" x14ac:dyDescent="0.25">
      <c r="A24" t="s">
        <v>34</v>
      </c>
      <c r="B24" t="s">
        <v>43</v>
      </c>
    </row>
    <row r="25" spans="1:5" x14ac:dyDescent="0.25">
      <c r="A25" t="s">
        <v>34</v>
      </c>
      <c r="B25" t="s">
        <v>74</v>
      </c>
    </row>
    <row r="26" spans="1:5" x14ac:dyDescent="0.25">
      <c r="A26" t="s">
        <v>44</v>
      </c>
      <c r="B26" t="s">
        <v>75</v>
      </c>
    </row>
    <row r="27" spans="1:5" x14ac:dyDescent="0.25">
      <c r="A27" t="s">
        <v>45</v>
      </c>
      <c r="B27" t="s">
        <v>46</v>
      </c>
      <c r="C27" t="s">
        <v>47</v>
      </c>
    </row>
    <row r="28" spans="1:5" x14ac:dyDescent="0.25">
      <c r="A28" t="s">
        <v>34</v>
      </c>
      <c r="B28" t="s">
        <v>48</v>
      </c>
    </row>
    <row r="29" spans="1:5" x14ac:dyDescent="0.25">
      <c r="A29" t="s">
        <v>34</v>
      </c>
      <c r="B29" t="s">
        <v>49</v>
      </c>
    </row>
    <row r="30" spans="1:5" x14ac:dyDescent="0.25">
      <c r="A30" t="s">
        <v>50</v>
      </c>
      <c r="B30" t="s">
        <v>58</v>
      </c>
    </row>
    <row r="31" spans="1:5" x14ac:dyDescent="0.25">
      <c r="A31" t="s">
        <v>52</v>
      </c>
      <c r="B31" t="s">
        <v>53</v>
      </c>
    </row>
    <row r="32" spans="1:5" x14ac:dyDescent="0.25">
      <c r="A32" s="6"/>
      <c r="B32" s="6"/>
      <c r="C32" s="6"/>
      <c r="D32" s="6"/>
      <c r="E32" s="6"/>
    </row>
    <row r="33" spans="1:19" x14ac:dyDescent="0.25">
      <c r="A33" s="6"/>
      <c r="B33" s="6"/>
      <c r="C33" s="6"/>
      <c r="D33" s="6"/>
      <c r="E33" s="6"/>
    </row>
    <row r="34" spans="1:19" x14ac:dyDescent="0.25">
      <c r="A34" s="6"/>
      <c r="B34" s="6"/>
      <c r="F34" s="1" t="s">
        <v>65</v>
      </c>
      <c r="G34" s="1" t="s">
        <v>17</v>
      </c>
    </row>
    <row r="35" spans="1:19" x14ac:dyDescent="0.25">
      <c r="G35" s="7" t="s">
        <v>18</v>
      </c>
      <c r="H35" s="7" t="s">
        <v>19</v>
      </c>
      <c r="I35" s="7" t="s">
        <v>20</v>
      </c>
      <c r="J35" s="7" t="s">
        <v>21</v>
      </c>
      <c r="K35" s="7" t="s">
        <v>22</v>
      </c>
      <c r="L35" s="7" t="s">
        <v>23</v>
      </c>
      <c r="M35" s="7" t="s">
        <v>24</v>
      </c>
      <c r="N35" s="7" t="s">
        <v>25</v>
      </c>
      <c r="O35" s="7" t="s">
        <v>26</v>
      </c>
      <c r="P35" s="7"/>
    </row>
    <row r="36" spans="1:19" x14ac:dyDescent="0.25">
      <c r="E36">
        <v>169</v>
      </c>
      <c r="F36">
        <v>225</v>
      </c>
      <c r="G36" s="8">
        <v>267</v>
      </c>
      <c r="H36" s="8">
        <v>309</v>
      </c>
      <c r="I36" s="8">
        <v>372</v>
      </c>
      <c r="J36" s="8">
        <v>344</v>
      </c>
      <c r="K36" s="8">
        <v>344</v>
      </c>
      <c r="L36" s="8">
        <v>316</v>
      </c>
      <c r="M36" s="8">
        <v>302</v>
      </c>
      <c r="N36" s="8">
        <v>260</v>
      </c>
      <c r="O36" s="8">
        <v>211</v>
      </c>
      <c r="P36" s="8">
        <v>155</v>
      </c>
    </row>
    <row r="37" spans="1:19" x14ac:dyDescent="0.25">
      <c r="E37">
        <v>183</v>
      </c>
      <c r="F37">
        <v>253</v>
      </c>
      <c r="G37" s="9">
        <v>47281</v>
      </c>
      <c r="H37" s="10">
        <v>47056</v>
      </c>
      <c r="I37" s="10">
        <v>43964</v>
      </c>
      <c r="J37" s="10">
        <v>45974</v>
      </c>
      <c r="K37" s="10">
        <v>42299</v>
      </c>
      <c r="L37" s="10">
        <v>40985</v>
      </c>
      <c r="M37" s="10">
        <v>40339</v>
      </c>
      <c r="N37" s="11">
        <v>43922</v>
      </c>
      <c r="O37" s="12">
        <v>1019</v>
      </c>
      <c r="P37" s="8">
        <v>197</v>
      </c>
    </row>
    <row r="38" spans="1:19" x14ac:dyDescent="0.25">
      <c r="E38">
        <v>197</v>
      </c>
      <c r="F38">
        <v>295</v>
      </c>
      <c r="G38" s="13">
        <v>34823</v>
      </c>
      <c r="H38" s="12">
        <v>34500</v>
      </c>
      <c r="I38" s="12">
        <v>37577</v>
      </c>
      <c r="J38" s="12">
        <v>31113</v>
      </c>
      <c r="K38" s="12">
        <v>34486</v>
      </c>
      <c r="L38" s="12">
        <v>29153</v>
      </c>
      <c r="M38" s="12">
        <v>25618</v>
      </c>
      <c r="N38" s="14">
        <v>38877</v>
      </c>
      <c r="O38" s="12">
        <v>949</v>
      </c>
      <c r="P38" s="8">
        <v>218</v>
      </c>
    </row>
    <row r="39" spans="1:19" x14ac:dyDescent="0.25">
      <c r="E39">
        <v>211</v>
      </c>
      <c r="F39">
        <v>281</v>
      </c>
      <c r="G39" s="13">
        <v>41491</v>
      </c>
      <c r="H39" s="12">
        <v>42397</v>
      </c>
      <c r="I39" s="12">
        <v>38484</v>
      </c>
      <c r="J39" s="12">
        <v>37163</v>
      </c>
      <c r="K39" s="12">
        <v>33600</v>
      </c>
      <c r="L39" s="12">
        <v>32392</v>
      </c>
      <c r="M39" s="12">
        <v>29230</v>
      </c>
      <c r="N39" s="14">
        <v>35624</v>
      </c>
      <c r="O39" s="12">
        <v>991</v>
      </c>
      <c r="P39" s="8">
        <v>267</v>
      </c>
    </row>
    <row r="40" spans="1:19" x14ac:dyDescent="0.25">
      <c r="E40">
        <v>197</v>
      </c>
      <c r="F40">
        <v>253</v>
      </c>
      <c r="G40" s="13">
        <v>38926</v>
      </c>
      <c r="H40" s="12">
        <v>41329</v>
      </c>
      <c r="I40" s="12">
        <v>40240</v>
      </c>
      <c r="J40" s="12">
        <v>36917</v>
      </c>
      <c r="K40" s="12">
        <v>36172</v>
      </c>
      <c r="L40" s="12">
        <v>33783</v>
      </c>
      <c r="M40" s="12">
        <v>30122</v>
      </c>
      <c r="N40" s="14">
        <v>38912</v>
      </c>
      <c r="O40" s="8">
        <v>316</v>
      </c>
      <c r="P40" s="8">
        <v>225</v>
      </c>
    </row>
    <row r="41" spans="1:19" x14ac:dyDescent="0.25">
      <c r="E41">
        <v>190</v>
      </c>
      <c r="F41">
        <v>239</v>
      </c>
      <c r="G41" s="13">
        <v>41884</v>
      </c>
      <c r="H41" s="12">
        <v>42629</v>
      </c>
      <c r="I41" s="12">
        <v>41807</v>
      </c>
      <c r="J41" s="12">
        <v>37711</v>
      </c>
      <c r="K41" s="12">
        <v>34668</v>
      </c>
      <c r="L41" s="12">
        <v>35877</v>
      </c>
      <c r="M41" s="12">
        <v>30052</v>
      </c>
      <c r="N41" s="14">
        <v>38982</v>
      </c>
      <c r="O41" s="8">
        <v>281</v>
      </c>
      <c r="P41" s="8">
        <v>218</v>
      </c>
    </row>
    <row r="42" spans="1:19" x14ac:dyDescent="0.25">
      <c r="E42">
        <v>176</v>
      </c>
      <c r="F42">
        <v>197</v>
      </c>
      <c r="G42" s="15">
        <v>43627</v>
      </c>
      <c r="H42" s="16">
        <v>42952</v>
      </c>
      <c r="I42" s="16">
        <v>39713</v>
      </c>
      <c r="J42" s="16">
        <v>38034</v>
      </c>
      <c r="K42" s="16">
        <v>40423</v>
      </c>
      <c r="L42" s="16">
        <v>38758</v>
      </c>
      <c r="M42" s="16">
        <v>30558</v>
      </c>
      <c r="N42" s="17">
        <v>47063</v>
      </c>
      <c r="O42" s="8">
        <v>232</v>
      </c>
      <c r="P42" s="8">
        <v>190</v>
      </c>
    </row>
    <row r="43" spans="1:19" x14ac:dyDescent="0.25">
      <c r="E43">
        <v>162</v>
      </c>
      <c r="F43">
        <v>190</v>
      </c>
      <c r="G43" s="8">
        <v>211</v>
      </c>
      <c r="H43" s="8">
        <v>218</v>
      </c>
      <c r="I43" s="8">
        <v>253</v>
      </c>
      <c r="J43" s="8">
        <v>267</v>
      </c>
      <c r="K43" s="8">
        <v>211</v>
      </c>
      <c r="L43" s="8">
        <v>232</v>
      </c>
      <c r="M43" s="8">
        <v>204</v>
      </c>
      <c r="N43" s="8">
        <v>204</v>
      </c>
      <c r="O43" s="8">
        <v>155</v>
      </c>
      <c r="P43" s="8">
        <v>141</v>
      </c>
    </row>
    <row r="44" spans="1:19" x14ac:dyDescent="0.25">
      <c r="R44" t="s">
        <v>27</v>
      </c>
      <c r="S44">
        <f>AVERAGE(O37:O39)</f>
        <v>986.33333333333337</v>
      </c>
    </row>
    <row r="45" spans="1:19" x14ac:dyDescent="0.25">
      <c r="G45" s="7" t="s">
        <v>18</v>
      </c>
      <c r="H45" s="7" t="s">
        <v>19</v>
      </c>
      <c r="I45" s="7" t="s">
        <v>20</v>
      </c>
      <c r="J45" s="7" t="s">
        <v>21</v>
      </c>
      <c r="K45" s="7" t="s">
        <v>22</v>
      </c>
      <c r="L45" s="7" t="s">
        <v>23</v>
      </c>
      <c r="M45" s="7" t="s">
        <v>24</v>
      </c>
      <c r="N45" s="7" t="s">
        <v>18</v>
      </c>
      <c r="O45" s="7" t="s">
        <v>26</v>
      </c>
    </row>
    <row r="46" spans="1:19" x14ac:dyDescent="0.25">
      <c r="G46">
        <f>G37-$S$44</f>
        <v>46294.666666666664</v>
      </c>
      <c r="H46">
        <f t="shared" ref="H46:N46" si="0">H37-$S$44</f>
        <v>46069.666666666664</v>
      </c>
      <c r="I46">
        <f t="shared" si="0"/>
        <v>42977.666666666664</v>
      </c>
      <c r="J46">
        <f t="shared" si="0"/>
        <v>44987.666666666664</v>
      </c>
      <c r="K46">
        <f t="shared" si="0"/>
        <v>41312.666666666664</v>
      </c>
      <c r="L46">
        <f t="shared" si="0"/>
        <v>39998.666666666664</v>
      </c>
      <c r="M46">
        <f t="shared" si="0"/>
        <v>39352.666666666664</v>
      </c>
      <c r="N46">
        <f t="shared" si="0"/>
        <v>42935.666666666664</v>
      </c>
    </row>
    <row r="47" spans="1:19" x14ac:dyDescent="0.25">
      <c r="G47">
        <f t="shared" ref="G47:N51" si="1">G38-$S$44</f>
        <v>33836.666666666664</v>
      </c>
      <c r="H47">
        <f t="shared" si="1"/>
        <v>33513.666666666664</v>
      </c>
      <c r="I47">
        <f t="shared" si="1"/>
        <v>36590.666666666664</v>
      </c>
      <c r="J47">
        <f t="shared" si="1"/>
        <v>30126.666666666668</v>
      </c>
      <c r="K47">
        <f t="shared" si="1"/>
        <v>33499.666666666664</v>
      </c>
      <c r="L47">
        <f t="shared" si="1"/>
        <v>28166.666666666668</v>
      </c>
      <c r="M47">
        <f t="shared" si="1"/>
        <v>24631.666666666668</v>
      </c>
      <c r="N47">
        <f t="shared" si="1"/>
        <v>37890.666666666664</v>
      </c>
    </row>
    <row r="48" spans="1:19" x14ac:dyDescent="0.25">
      <c r="G48">
        <f t="shared" si="1"/>
        <v>40504.666666666664</v>
      </c>
      <c r="H48">
        <f t="shared" si="1"/>
        <v>41410.666666666664</v>
      </c>
      <c r="I48">
        <f t="shared" si="1"/>
        <v>37497.666666666664</v>
      </c>
      <c r="J48">
        <f t="shared" si="1"/>
        <v>36176.666666666664</v>
      </c>
      <c r="K48">
        <f t="shared" si="1"/>
        <v>32613.666666666668</v>
      </c>
      <c r="L48">
        <f t="shared" si="1"/>
        <v>31405.666666666668</v>
      </c>
      <c r="M48">
        <f t="shared" si="1"/>
        <v>28243.666666666668</v>
      </c>
      <c r="N48">
        <f t="shared" si="1"/>
        <v>34637.666666666664</v>
      </c>
    </row>
    <row r="49" spans="3:17" x14ac:dyDescent="0.25">
      <c r="G49">
        <f t="shared" si="1"/>
        <v>37939.666666666664</v>
      </c>
      <c r="H49">
        <f t="shared" si="1"/>
        <v>40342.666666666664</v>
      </c>
      <c r="I49">
        <f t="shared" si="1"/>
        <v>39253.666666666664</v>
      </c>
      <c r="J49">
        <f t="shared" si="1"/>
        <v>35930.666666666664</v>
      </c>
      <c r="K49">
        <f t="shared" si="1"/>
        <v>35185.666666666664</v>
      </c>
      <c r="L49">
        <f t="shared" si="1"/>
        <v>32796.666666666664</v>
      </c>
      <c r="M49">
        <f t="shared" si="1"/>
        <v>29135.666666666668</v>
      </c>
      <c r="N49">
        <f t="shared" si="1"/>
        <v>37925.666666666664</v>
      </c>
    </row>
    <row r="50" spans="3:17" x14ac:dyDescent="0.25">
      <c r="G50">
        <f t="shared" si="1"/>
        <v>40897.666666666664</v>
      </c>
      <c r="H50">
        <f t="shared" si="1"/>
        <v>41642.666666666664</v>
      </c>
      <c r="I50">
        <f t="shared" si="1"/>
        <v>40820.666666666664</v>
      </c>
      <c r="J50">
        <f t="shared" si="1"/>
        <v>36724.666666666664</v>
      </c>
      <c r="K50">
        <f t="shared" si="1"/>
        <v>33681.666666666664</v>
      </c>
      <c r="L50">
        <f t="shared" si="1"/>
        <v>34890.666666666664</v>
      </c>
      <c r="M50">
        <f t="shared" si="1"/>
        <v>29065.666666666668</v>
      </c>
      <c r="N50">
        <f t="shared" si="1"/>
        <v>37995.666666666664</v>
      </c>
    </row>
    <row r="51" spans="3:17" x14ac:dyDescent="0.25">
      <c r="G51">
        <f t="shared" si="1"/>
        <v>42640.666666666664</v>
      </c>
      <c r="H51">
        <f t="shared" si="1"/>
        <v>41965.666666666664</v>
      </c>
      <c r="I51">
        <f t="shared" si="1"/>
        <v>38726.666666666664</v>
      </c>
      <c r="J51">
        <f t="shared" si="1"/>
        <v>37047.666666666664</v>
      </c>
      <c r="K51">
        <f t="shared" si="1"/>
        <v>39436.666666666664</v>
      </c>
      <c r="L51">
        <f t="shared" si="1"/>
        <v>37771.666666666664</v>
      </c>
      <c r="M51">
        <f t="shared" si="1"/>
        <v>29571.666666666668</v>
      </c>
      <c r="N51">
        <f t="shared" si="1"/>
        <v>46076.666666666664</v>
      </c>
    </row>
    <row r="52" spans="3:17" x14ac:dyDescent="0.25">
      <c r="P52" t="s">
        <v>18</v>
      </c>
      <c r="Q52">
        <f>AVERAGE(G46:G51,N46:N51)</f>
        <v>39964.666666666672</v>
      </c>
    </row>
    <row r="54" spans="3:17" x14ac:dyDescent="0.25">
      <c r="D54" t="s">
        <v>28</v>
      </c>
      <c r="G54">
        <f>AVERAGE(G46:G51)</f>
        <v>40352.333333333328</v>
      </c>
      <c r="H54">
        <f t="shared" ref="H54:M54" si="2">AVERAGE(H46:H51)</f>
        <v>40824.166666666664</v>
      </c>
      <c r="I54">
        <f t="shared" si="2"/>
        <v>39311.166666666664</v>
      </c>
      <c r="J54">
        <f t="shared" si="2"/>
        <v>36832.333333333328</v>
      </c>
      <c r="K54">
        <f t="shared" si="2"/>
        <v>35954.999999999993</v>
      </c>
      <c r="L54">
        <f t="shared" si="2"/>
        <v>34171.666666666664</v>
      </c>
      <c r="M54">
        <f t="shared" si="2"/>
        <v>30000.166666666668</v>
      </c>
      <c r="N54">
        <f>AVERAGE(N46:N51)</f>
        <v>39576.999999999993</v>
      </c>
    </row>
    <row r="55" spans="3:17" x14ac:dyDescent="0.25">
      <c r="D55" t="s">
        <v>29</v>
      </c>
      <c r="G55">
        <f>MEDIAN(G46:G51)</f>
        <v>40701.166666666664</v>
      </c>
      <c r="H55">
        <f t="shared" ref="H55:N55" si="3">MEDIAN(H46:H51)</f>
        <v>41526.666666666664</v>
      </c>
      <c r="I55">
        <f t="shared" si="3"/>
        <v>38990.166666666664</v>
      </c>
      <c r="J55">
        <f t="shared" si="3"/>
        <v>36450.666666666664</v>
      </c>
      <c r="K55">
        <f t="shared" si="3"/>
        <v>34433.666666666664</v>
      </c>
      <c r="L55">
        <f t="shared" si="3"/>
        <v>33843.666666666664</v>
      </c>
      <c r="M55">
        <f t="shared" si="3"/>
        <v>29100.666666666668</v>
      </c>
      <c r="N55">
        <f t="shared" si="3"/>
        <v>37960.666666666664</v>
      </c>
    </row>
    <row r="56" spans="3:17" x14ac:dyDescent="0.25">
      <c r="D56" t="s">
        <v>30</v>
      </c>
      <c r="G56">
        <f>STDEV(G46:G51)</f>
        <v>4222.3988758366577</v>
      </c>
      <c r="H56">
        <f t="shared" ref="H56:N56" si="4">STDEV(H46:H51)</f>
        <v>4086.74612619869</v>
      </c>
      <c r="I56">
        <f t="shared" si="4"/>
        <v>2313.2946850758117</v>
      </c>
      <c r="J56">
        <f t="shared" si="4"/>
        <v>4749.2376089922891</v>
      </c>
      <c r="K56">
        <f t="shared" si="4"/>
        <v>3571.5454171362098</v>
      </c>
      <c r="L56">
        <f t="shared" si="4"/>
        <v>4313.5205111371124</v>
      </c>
      <c r="M56">
        <f t="shared" si="4"/>
        <v>4922.9991570180064</v>
      </c>
      <c r="N56">
        <f t="shared" si="4"/>
        <v>4147.1570824682622</v>
      </c>
    </row>
    <row r="60" spans="3:17" x14ac:dyDescent="0.25">
      <c r="C60" s="1" t="s">
        <v>31</v>
      </c>
      <c r="G60" s="7" t="s">
        <v>18</v>
      </c>
      <c r="H60" s="7" t="s">
        <v>19</v>
      </c>
      <c r="I60" s="7" t="s">
        <v>20</v>
      </c>
      <c r="J60" s="7" t="s">
        <v>21</v>
      </c>
      <c r="K60" s="7" t="s">
        <v>22</v>
      </c>
      <c r="L60" s="7" t="s">
        <v>23</v>
      </c>
      <c r="M60" s="7" t="s">
        <v>24</v>
      </c>
      <c r="N60" s="7" t="s">
        <v>18</v>
      </c>
    </row>
    <row r="61" spans="3:17" x14ac:dyDescent="0.25">
      <c r="G61">
        <f>G46/$Q$52*100</f>
        <v>115.83899110881278</v>
      </c>
      <c r="H61">
        <f t="shared" ref="H61:N61" si="5">H46/$Q$52*100</f>
        <v>115.27599379451847</v>
      </c>
      <c r="I61">
        <f t="shared" si="5"/>
        <v>107.53915959097201</v>
      </c>
      <c r="J61">
        <f t="shared" si="5"/>
        <v>112.56860226533436</v>
      </c>
      <c r="K61">
        <f t="shared" si="5"/>
        <v>103.37297946519423</v>
      </c>
      <c r="L61">
        <f t="shared" si="5"/>
        <v>100.08507514971556</v>
      </c>
      <c r="M61">
        <f>M46/$Q$52*100</f>
        <v>98.468647305119504</v>
      </c>
      <c r="N61">
        <f t="shared" si="5"/>
        <v>107.4340667589704</v>
      </c>
    </row>
    <row r="62" spans="3:17" x14ac:dyDescent="0.25">
      <c r="G62">
        <f t="shared" ref="G62:N66" si="6">G47/$Q$52*100</f>
        <v>84.666455368909183</v>
      </c>
      <c r="H62">
        <f t="shared" si="6"/>
        <v>83.85824144661116</v>
      </c>
      <c r="I62">
        <f t="shared" si="6"/>
        <v>91.557542495871331</v>
      </c>
      <c r="J62">
        <f t="shared" si="6"/>
        <v>75.383255208767736</v>
      </c>
      <c r="K62">
        <f t="shared" si="6"/>
        <v>83.823210502610621</v>
      </c>
      <c r="L62">
        <f t="shared" si="6"/>
        <v>70.478923048693005</v>
      </c>
      <c r="M62">
        <f t="shared" si="6"/>
        <v>61.633609688558224</v>
      </c>
      <c r="N62">
        <f t="shared" si="6"/>
        <v>94.810415867349477</v>
      </c>
    </row>
    <row r="63" spans="3:17" x14ac:dyDescent="0.25">
      <c r="G63">
        <f t="shared" si="6"/>
        <v>101.35119355430629</v>
      </c>
      <c r="H63">
        <f t="shared" si="6"/>
        <v>103.61819607319798</v>
      </c>
      <c r="I63">
        <f t="shared" si="6"/>
        <v>93.827047225048773</v>
      </c>
      <c r="J63">
        <f t="shared" si="6"/>
        <v>90.521627437569833</v>
      </c>
      <c r="K63">
        <f t="shared" si="6"/>
        <v>81.606252189433988</v>
      </c>
      <c r="L63">
        <f t="shared" si="6"/>
        <v>78.583582164245087</v>
      </c>
      <c r="M63">
        <f t="shared" si="6"/>
        <v>70.671593240695941</v>
      </c>
      <c r="N63">
        <f t="shared" si="6"/>
        <v>86.67072580779687</v>
      </c>
    </row>
    <row r="64" spans="3:17" x14ac:dyDescent="0.25">
      <c r="G64">
        <f t="shared" si="6"/>
        <v>94.933024171351349</v>
      </c>
      <c r="H64">
        <f t="shared" si="6"/>
        <v>100.9458354880144</v>
      </c>
      <c r="I64">
        <f t="shared" si="6"/>
        <v>98.220928486830019</v>
      </c>
      <c r="J64">
        <f t="shared" si="6"/>
        <v>89.906083707274746</v>
      </c>
      <c r="K64">
        <f t="shared" si="6"/>
        <v>88.041937044389201</v>
      </c>
      <c r="L64">
        <f t="shared" si="6"/>
        <v>82.064156671726678</v>
      </c>
      <c r="M64">
        <f t="shared" si="6"/>
        <v>72.903564815587103</v>
      </c>
      <c r="N64">
        <f t="shared" si="6"/>
        <v>94.89799322735081</v>
      </c>
    </row>
    <row r="65" spans="4:14" x14ac:dyDescent="0.25">
      <c r="G65">
        <f t="shared" si="6"/>
        <v>102.334562196607</v>
      </c>
      <c r="H65">
        <f t="shared" si="6"/>
        <v>104.19870885949254</v>
      </c>
      <c r="I65">
        <f t="shared" si="6"/>
        <v>102.14189200460405</v>
      </c>
      <c r="J65">
        <f t="shared" si="6"/>
        <v>91.892838674162164</v>
      </c>
      <c r="K65">
        <f t="shared" si="6"/>
        <v>84.278612774617571</v>
      </c>
      <c r="L65">
        <f t="shared" si="6"/>
        <v>87.303785010092227</v>
      </c>
      <c r="M65">
        <f t="shared" si="6"/>
        <v>72.728410095584422</v>
      </c>
      <c r="N65">
        <f t="shared" si="6"/>
        <v>95.073147947353476</v>
      </c>
    </row>
    <row r="66" spans="4:14" x14ac:dyDescent="0.25">
      <c r="G66">
        <f t="shared" si="6"/>
        <v>106.69591472467343</v>
      </c>
      <c r="H66">
        <f t="shared" si="6"/>
        <v>105.00692278179056</v>
      </c>
      <c r="I66">
        <f t="shared" si="6"/>
        <v>96.902263666238497</v>
      </c>
      <c r="J66">
        <f t="shared" si="6"/>
        <v>92.701052596460187</v>
      </c>
      <c r="K66">
        <f t="shared" si="6"/>
        <v>98.678832969122709</v>
      </c>
      <c r="L66">
        <f t="shared" si="6"/>
        <v>94.512652843344938</v>
      </c>
      <c r="M66">
        <f t="shared" si="6"/>
        <v>73.99452850017515</v>
      </c>
      <c r="N66">
        <f t="shared" si="6"/>
        <v>115.29350926651874</v>
      </c>
    </row>
    <row r="69" spans="4:14" x14ac:dyDescent="0.25">
      <c r="D69" s="1" t="s">
        <v>28</v>
      </c>
      <c r="G69">
        <f t="shared" ref="G69:N69" si="7">AVERAGE(G61:G66)</f>
        <v>100.97002352077668</v>
      </c>
      <c r="H69">
        <f t="shared" si="7"/>
        <v>102.15064974060418</v>
      </c>
      <c r="I69">
        <f t="shared" si="7"/>
        <v>98.364805578260771</v>
      </c>
      <c r="J69">
        <f t="shared" si="7"/>
        <v>92.162243314928162</v>
      </c>
      <c r="K69">
        <f t="shared" si="7"/>
        <v>89.966970824228042</v>
      </c>
      <c r="L69">
        <f t="shared" si="7"/>
        <v>85.50469581463625</v>
      </c>
      <c r="M69">
        <f t="shared" si="7"/>
        <v>75.066725607620057</v>
      </c>
      <c r="N69">
        <f t="shared" si="7"/>
        <v>99.029976479223308</v>
      </c>
    </row>
    <row r="70" spans="4:14" x14ac:dyDescent="0.25">
      <c r="D70" s="1" t="s">
        <v>29</v>
      </c>
      <c r="G70">
        <f t="shared" ref="G70:N70" si="8">MEDIAN(G61:G66)</f>
        <v>101.84287787545665</v>
      </c>
      <c r="H70">
        <f t="shared" si="8"/>
        <v>103.90845246634527</v>
      </c>
      <c r="I70">
        <f t="shared" si="8"/>
        <v>97.561596076534258</v>
      </c>
      <c r="J70">
        <f t="shared" si="8"/>
        <v>91.207233055865998</v>
      </c>
      <c r="K70">
        <f t="shared" si="8"/>
        <v>86.160274909503386</v>
      </c>
      <c r="L70">
        <f t="shared" si="8"/>
        <v>84.683970840909453</v>
      </c>
      <c r="M70">
        <f t="shared" si="8"/>
        <v>72.81598745558577</v>
      </c>
      <c r="N70">
        <f t="shared" si="8"/>
        <v>94.985570587352143</v>
      </c>
    </row>
    <row r="71" spans="4:14" x14ac:dyDescent="0.25">
      <c r="D71" s="1" t="s">
        <v>30</v>
      </c>
      <c r="G71">
        <f t="shared" ref="G71:N71" si="9">STDEV(G61:G66)</f>
        <v>10.565329897667919</v>
      </c>
      <c r="H71">
        <f t="shared" si="9"/>
        <v>10.225898192233197</v>
      </c>
      <c r="I71">
        <f t="shared" si="9"/>
        <v>5.7883497549730896</v>
      </c>
      <c r="J71">
        <f t="shared" si="9"/>
        <v>11.883591194702751</v>
      </c>
      <c r="K71">
        <f t="shared" si="9"/>
        <v>8.9367576787901211</v>
      </c>
      <c r="L71">
        <f t="shared" si="9"/>
        <v>10.793335390771116</v>
      </c>
      <c r="M71">
        <f t="shared" si="9"/>
        <v>12.318379127441004</v>
      </c>
      <c r="N71">
        <f t="shared" si="9"/>
        <v>10.377059108383058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5853F-2502-48D5-BDD4-C04650D5494B}">
  <dimension ref="A1:S71"/>
  <sheetViews>
    <sheetView topLeftCell="A55" workbookViewId="0">
      <selection activeCell="E36" sqref="E36:P43"/>
    </sheetView>
  </sheetViews>
  <sheetFormatPr defaultRowHeight="15" x14ac:dyDescent="0.25"/>
  <sheetData>
    <row r="1" spans="1:6" x14ac:dyDescent="0.25">
      <c r="A1" s="1" t="s">
        <v>0</v>
      </c>
    </row>
    <row r="2" spans="1:6" x14ac:dyDescent="0.25">
      <c r="A2" t="s">
        <v>1</v>
      </c>
      <c r="C2" s="2">
        <v>45390</v>
      </c>
    </row>
    <row r="3" spans="1:6" x14ac:dyDescent="0.25">
      <c r="A3" t="s">
        <v>2</v>
      </c>
      <c r="C3" s="2">
        <v>45393</v>
      </c>
    </row>
    <row r="4" spans="1:6" x14ac:dyDescent="0.25">
      <c r="A4" t="s">
        <v>3</v>
      </c>
      <c r="C4" t="s">
        <v>4</v>
      </c>
      <c r="D4" s="3"/>
    </row>
    <row r="5" spans="1:6" x14ac:dyDescent="0.25">
      <c r="D5" s="3"/>
    </row>
    <row r="6" spans="1:6" x14ac:dyDescent="0.25">
      <c r="A6" s="1" t="s">
        <v>5</v>
      </c>
      <c r="D6" s="3"/>
    </row>
    <row r="7" spans="1:6" x14ac:dyDescent="0.25">
      <c r="A7" t="s">
        <v>6</v>
      </c>
      <c r="C7" t="s">
        <v>7</v>
      </c>
      <c r="D7" s="3"/>
    </row>
    <row r="8" spans="1:6" x14ac:dyDescent="0.25">
      <c r="A8" t="s">
        <v>8</v>
      </c>
      <c r="C8" s="2">
        <v>45334</v>
      </c>
      <c r="D8" s="3"/>
    </row>
    <row r="9" spans="1:6" x14ac:dyDescent="0.25">
      <c r="A9" t="s">
        <v>9</v>
      </c>
      <c r="C9" s="2">
        <v>45387</v>
      </c>
      <c r="D9" s="3"/>
    </row>
    <row r="10" spans="1:6" x14ac:dyDescent="0.25">
      <c r="A10" t="s">
        <v>10</v>
      </c>
      <c r="C10" t="s">
        <v>11</v>
      </c>
      <c r="D10" s="3"/>
    </row>
    <row r="11" spans="1:6" x14ac:dyDescent="0.25">
      <c r="A11" t="s">
        <v>12</v>
      </c>
      <c r="C11" t="s">
        <v>13</v>
      </c>
      <c r="D11" s="3"/>
    </row>
    <row r="12" spans="1:6" x14ac:dyDescent="0.25">
      <c r="A12" t="s">
        <v>14</v>
      </c>
      <c r="C12" t="s">
        <v>15</v>
      </c>
      <c r="D12" s="3"/>
    </row>
    <row r="13" spans="1:6" x14ac:dyDescent="0.25">
      <c r="D13" s="3"/>
    </row>
    <row r="14" spans="1:6" x14ac:dyDescent="0.25">
      <c r="A14" s="1"/>
      <c r="B14" s="4"/>
      <c r="C14" s="5"/>
      <c r="D14" s="3"/>
    </row>
    <row r="15" spans="1:6" x14ac:dyDescent="0.25">
      <c r="A15" s="6"/>
      <c r="B15" s="6"/>
      <c r="C15" s="6"/>
      <c r="D15" s="6"/>
      <c r="E15" s="6"/>
      <c r="F15" s="6"/>
    </row>
    <row r="16" spans="1:6" x14ac:dyDescent="0.25">
      <c r="A16" s="6"/>
      <c r="B16" s="6"/>
      <c r="C16" s="6"/>
      <c r="D16" s="6"/>
      <c r="E16" s="6"/>
      <c r="F16" s="6"/>
    </row>
    <row r="17" spans="1:5" x14ac:dyDescent="0.25">
      <c r="A17" t="s">
        <v>32</v>
      </c>
    </row>
    <row r="18" spans="1:5" x14ac:dyDescent="0.25">
      <c r="A18" t="s">
        <v>33</v>
      </c>
      <c r="B18" t="s">
        <v>76</v>
      </c>
    </row>
    <row r="19" spans="1:5" x14ac:dyDescent="0.25">
      <c r="A19" t="s">
        <v>34</v>
      </c>
      <c r="B19" t="s">
        <v>35</v>
      </c>
    </row>
    <row r="20" spans="1:5" x14ac:dyDescent="0.25">
      <c r="A20" t="s">
        <v>36</v>
      </c>
      <c r="B20" t="s">
        <v>37</v>
      </c>
      <c r="C20" t="s">
        <v>38</v>
      </c>
    </row>
    <row r="21" spans="1:5" x14ac:dyDescent="0.25">
      <c r="A21" t="s">
        <v>39</v>
      </c>
      <c r="B21" t="s">
        <v>77</v>
      </c>
    </row>
    <row r="22" spans="1:5" x14ac:dyDescent="0.25">
      <c r="A22" t="s">
        <v>34</v>
      </c>
      <c r="B22" t="s">
        <v>40</v>
      </c>
    </row>
    <row r="23" spans="1:5" x14ac:dyDescent="0.25">
      <c r="A23" t="s">
        <v>41</v>
      </c>
      <c r="B23" t="s">
        <v>42</v>
      </c>
    </row>
    <row r="24" spans="1:5" x14ac:dyDescent="0.25">
      <c r="A24" t="s">
        <v>34</v>
      </c>
      <c r="B24" t="s">
        <v>43</v>
      </c>
    </row>
    <row r="25" spans="1:5" x14ac:dyDescent="0.25">
      <c r="A25" t="s">
        <v>34</v>
      </c>
      <c r="B25" t="s">
        <v>78</v>
      </c>
    </row>
    <row r="26" spans="1:5" x14ac:dyDescent="0.25">
      <c r="A26" t="s">
        <v>44</v>
      </c>
      <c r="B26" t="s">
        <v>79</v>
      </c>
    </row>
    <row r="27" spans="1:5" x14ac:dyDescent="0.25">
      <c r="A27" t="s">
        <v>45</v>
      </c>
      <c r="B27" t="s">
        <v>46</v>
      </c>
      <c r="C27" t="s">
        <v>47</v>
      </c>
    </row>
    <row r="28" spans="1:5" x14ac:dyDescent="0.25">
      <c r="A28" t="s">
        <v>34</v>
      </c>
      <c r="B28" t="s">
        <v>48</v>
      </c>
    </row>
    <row r="29" spans="1:5" x14ac:dyDescent="0.25">
      <c r="A29" t="s">
        <v>34</v>
      </c>
      <c r="B29" t="s">
        <v>49</v>
      </c>
    </row>
    <row r="30" spans="1:5" x14ac:dyDescent="0.25">
      <c r="A30" t="s">
        <v>50</v>
      </c>
      <c r="B30" t="s">
        <v>51</v>
      </c>
    </row>
    <row r="31" spans="1:5" x14ac:dyDescent="0.25">
      <c r="A31" t="s">
        <v>52</v>
      </c>
      <c r="B31" t="s">
        <v>53</v>
      </c>
    </row>
    <row r="32" spans="1:5" x14ac:dyDescent="0.25">
      <c r="A32" s="6"/>
      <c r="B32" s="6"/>
      <c r="C32" s="6"/>
      <c r="D32" s="6"/>
      <c r="E32" s="6"/>
    </row>
    <row r="33" spans="1:19" x14ac:dyDescent="0.25">
      <c r="A33" s="6"/>
      <c r="B33" s="6"/>
      <c r="C33" s="6"/>
      <c r="D33" s="6"/>
      <c r="E33" s="6"/>
    </row>
    <row r="34" spans="1:19" x14ac:dyDescent="0.25">
      <c r="A34" s="6"/>
      <c r="B34" s="6"/>
      <c r="F34" s="1" t="s">
        <v>66</v>
      </c>
      <c r="G34" s="1" t="s">
        <v>17</v>
      </c>
    </row>
    <row r="35" spans="1:19" x14ac:dyDescent="0.25">
      <c r="G35" s="7" t="s">
        <v>18</v>
      </c>
      <c r="H35" s="7" t="s">
        <v>19</v>
      </c>
      <c r="I35" s="7" t="s">
        <v>20</v>
      </c>
      <c r="J35" s="7" t="s">
        <v>21</v>
      </c>
      <c r="K35" s="7" t="s">
        <v>22</v>
      </c>
      <c r="L35" s="7" t="s">
        <v>23</v>
      </c>
      <c r="M35" s="7" t="s">
        <v>24</v>
      </c>
      <c r="N35" s="7" t="s">
        <v>25</v>
      </c>
      <c r="O35" s="7" t="s">
        <v>26</v>
      </c>
      <c r="P35" s="7"/>
    </row>
    <row r="36" spans="1:19" x14ac:dyDescent="0.25">
      <c r="E36">
        <v>176</v>
      </c>
      <c r="F36">
        <v>211</v>
      </c>
      <c r="G36" s="8">
        <v>246</v>
      </c>
      <c r="H36" s="8">
        <v>295</v>
      </c>
      <c r="I36" s="8">
        <v>316</v>
      </c>
      <c r="J36" s="8">
        <v>316</v>
      </c>
      <c r="K36" s="8">
        <v>309</v>
      </c>
      <c r="L36" s="8">
        <v>323</v>
      </c>
      <c r="M36" s="8">
        <v>323</v>
      </c>
      <c r="N36" s="8">
        <v>225</v>
      </c>
      <c r="O36" s="8">
        <v>169</v>
      </c>
      <c r="P36" s="8">
        <v>155</v>
      </c>
    </row>
    <row r="37" spans="1:19" x14ac:dyDescent="0.25">
      <c r="E37">
        <v>162</v>
      </c>
      <c r="F37">
        <v>260</v>
      </c>
      <c r="G37" s="9">
        <v>43908</v>
      </c>
      <c r="H37" s="10">
        <v>43529</v>
      </c>
      <c r="I37" s="10">
        <v>40634</v>
      </c>
      <c r="J37" s="10">
        <v>41828</v>
      </c>
      <c r="K37" s="10">
        <v>37872</v>
      </c>
      <c r="L37" s="10">
        <v>36530</v>
      </c>
      <c r="M37" s="10">
        <v>34991</v>
      </c>
      <c r="N37" s="11">
        <v>41076</v>
      </c>
      <c r="O37" s="12">
        <v>857</v>
      </c>
      <c r="P37" s="8">
        <v>176</v>
      </c>
    </row>
    <row r="38" spans="1:19" x14ac:dyDescent="0.25">
      <c r="E38">
        <v>183</v>
      </c>
      <c r="F38">
        <v>246</v>
      </c>
      <c r="G38" s="13">
        <v>33010</v>
      </c>
      <c r="H38" s="12">
        <v>31998</v>
      </c>
      <c r="I38" s="12">
        <v>35631</v>
      </c>
      <c r="J38" s="12">
        <v>28794</v>
      </c>
      <c r="K38" s="12">
        <v>30748</v>
      </c>
      <c r="L38" s="12">
        <v>25176</v>
      </c>
      <c r="M38" s="12">
        <v>22281</v>
      </c>
      <c r="N38" s="14">
        <v>36010</v>
      </c>
      <c r="O38" s="12">
        <v>836</v>
      </c>
      <c r="P38" s="8">
        <v>197</v>
      </c>
    </row>
    <row r="39" spans="1:19" x14ac:dyDescent="0.25">
      <c r="E39">
        <v>190</v>
      </c>
      <c r="F39">
        <v>253</v>
      </c>
      <c r="G39" s="13">
        <v>38097</v>
      </c>
      <c r="H39" s="12">
        <v>38329</v>
      </c>
      <c r="I39" s="12">
        <v>34563</v>
      </c>
      <c r="J39" s="12">
        <v>33797</v>
      </c>
      <c r="K39" s="12">
        <v>29595</v>
      </c>
      <c r="L39" s="12">
        <v>28190</v>
      </c>
      <c r="M39" s="12">
        <v>25506</v>
      </c>
      <c r="N39" s="14">
        <v>32286</v>
      </c>
      <c r="O39" s="12">
        <v>871</v>
      </c>
      <c r="P39" s="8">
        <v>239</v>
      </c>
    </row>
    <row r="40" spans="1:19" x14ac:dyDescent="0.25">
      <c r="E40">
        <v>183</v>
      </c>
      <c r="F40">
        <v>246</v>
      </c>
      <c r="G40" s="13">
        <v>35589</v>
      </c>
      <c r="H40" s="12">
        <v>37373</v>
      </c>
      <c r="I40" s="12">
        <v>36790</v>
      </c>
      <c r="J40" s="12">
        <v>32841</v>
      </c>
      <c r="K40" s="12">
        <v>31352</v>
      </c>
      <c r="L40" s="12">
        <v>29202</v>
      </c>
      <c r="M40" s="12">
        <v>26377</v>
      </c>
      <c r="N40" s="14">
        <v>35638</v>
      </c>
      <c r="O40" s="8">
        <v>295</v>
      </c>
      <c r="P40" s="8">
        <v>204</v>
      </c>
    </row>
    <row r="41" spans="1:19" x14ac:dyDescent="0.25">
      <c r="E41">
        <v>183</v>
      </c>
      <c r="F41">
        <v>232</v>
      </c>
      <c r="G41" s="13">
        <v>37879</v>
      </c>
      <c r="H41" s="12">
        <v>38870</v>
      </c>
      <c r="I41" s="12">
        <v>37921</v>
      </c>
      <c r="J41" s="12">
        <v>33453</v>
      </c>
      <c r="K41" s="12">
        <v>30642</v>
      </c>
      <c r="L41" s="12">
        <v>31113</v>
      </c>
      <c r="M41" s="12">
        <v>26335</v>
      </c>
      <c r="N41" s="14">
        <v>36397</v>
      </c>
      <c r="O41" s="8">
        <v>253</v>
      </c>
      <c r="P41" s="8">
        <v>190</v>
      </c>
    </row>
    <row r="42" spans="1:19" x14ac:dyDescent="0.25">
      <c r="E42">
        <v>162</v>
      </c>
      <c r="F42">
        <v>197</v>
      </c>
      <c r="G42" s="15">
        <v>40163</v>
      </c>
      <c r="H42" s="16">
        <v>39917</v>
      </c>
      <c r="I42" s="16">
        <v>37092</v>
      </c>
      <c r="J42" s="16">
        <v>34443</v>
      </c>
      <c r="K42" s="16">
        <v>36551</v>
      </c>
      <c r="L42" s="16">
        <v>34205</v>
      </c>
      <c r="M42" s="16">
        <v>27389</v>
      </c>
      <c r="N42" s="17">
        <v>44906</v>
      </c>
      <c r="O42" s="8">
        <v>218</v>
      </c>
      <c r="P42" s="8">
        <v>134</v>
      </c>
    </row>
    <row r="43" spans="1:19" x14ac:dyDescent="0.25">
      <c r="E43">
        <v>148</v>
      </c>
      <c r="F43">
        <v>155</v>
      </c>
      <c r="G43" s="8">
        <v>183</v>
      </c>
      <c r="H43" s="8">
        <v>218</v>
      </c>
      <c r="I43" s="8">
        <v>232</v>
      </c>
      <c r="J43" s="8">
        <v>239</v>
      </c>
      <c r="K43" s="8">
        <v>232</v>
      </c>
      <c r="L43" s="8">
        <v>218</v>
      </c>
      <c r="M43" s="8">
        <v>183</v>
      </c>
      <c r="N43" s="8">
        <v>176</v>
      </c>
      <c r="O43" s="8">
        <v>162</v>
      </c>
      <c r="P43" s="8">
        <v>112</v>
      </c>
    </row>
    <row r="44" spans="1:19" x14ac:dyDescent="0.25">
      <c r="R44" t="s">
        <v>27</v>
      </c>
      <c r="S44">
        <f>AVERAGE(O37:O39)</f>
        <v>854.66666666666663</v>
      </c>
    </row>
    <row r="45" spans="1:19" x14ac:dyDescent="0.25">
      <c r="G45" s="7" t="s">
        <v>18</v>
      </c>
      <c r="H45" s="7" t="s">
        <v>19</v>
      </c>
      <c r="I45" s="7" t="s">
        <v>20</v>
      </c>
      <c r="J45" s="7" t="s">
        <v>21</v>
      </c>
      <c r="K45" s="7" t="s">
        <v>22</v>
      </c>
      <c r="L45" s="7" t="s">
        <v>23</v>
      </c>
      <c r="M45" s="7" t="s">
        <v>24</v>
      </c>
      <c r="N45" s="7" t="s">
        <v>18</v>
      </c>
      <c r="O45" s="7" t="s">
        <v>26</v>
      </c>
    </row>
    <row r="46" spans="1:19" x14ac:dyDescent="0.25">
      <c r="G46">
        <f>G37-$S$44</f>
        <v>43053.333333333336</v>
      </c>
      <c r="H46">
        <f t="shared" ref="H46:N46" si="0">H37-$S$44</f>
        <v>42674.333333333336</v>
      </c>
      <c r="I46">
        <f t="shared" si="0"/>
        <v>39779.333333333336</v>
      </c>
      <c r="J46">
        <f t="shared" si="0"/>
        <v>40973.333333333336</v>
      </c>
      <c r="K46">
        <f t="shared" si="0"/>
        <v>37017.333333333336</v>
      </c>
      <c r="L46">
        <f t="shared" si="0"/>
        <v>35675.333333333336</v>
      </c>
      <c r="M46">
        <f t="shared" si="0"/>
        <v>34136.333333333336</v>
      </c>
      <c r="N46">
        <f t="shared" si="0"/>
        <v>40221.333333333336</v>
      </c>
    </row>
    <row r="47" spans="1:19" x14ac:dyDescent="0.25">
      <c r="G47">
        <f t="shared" ref="G47:N51" si="1">G38-$S$44</f>
        <v>32155.333333333332</v>
      </c>
      <c r="H47">
        <f t="shared" si="1"/>
        <v>31143.333333333332</v>
      </c>
      <c r="I47">
        <f t="shared" si="1"/>
        <v>34776.333333333336</v>
      </c>
      <c r="J47">
        <f t="shared" si="1"/>
        <v>27939.333333333332</v>
      </c>
      <c r="K47">
        <f t="shared" si="1"/>
        <v>29893.333333333332</v>
      </c>
      <c r="L47">
        <f t="shared" si="1"/>
        <v>24321.333333333332</v>
      </c>
      <c r="M47">
        <f t="shared" si="1"/>
        <v>21426.333333333332</v>
      </c>
      <c r="N47">
        <f t="shared" si="1"/>
        <v>35155.333333333336</v>
      </c>
    </row>
    <row r="48" spans="1:19" x14ac:dyDescent="0.25">
      <c r="G48">
        <f t="shared" si="1"/>
        <v>37242.333333333336</v>
      </c>
      <c r="H48">
        <f t="shared" si="1"/>
        <v>37474.333333333336</v>
      </c>
      <c r="I48">
        <f t="shared" si="1"/>
        <v>33708.333333333336</v>
      </c>
      <c r="J48">
        <f t="shared" si="1"/>
        <v>32942.333333333336</v>
      </c>
      <c r="K48">
        <f t="shared" si="1"/>
        <v>28740.333333333332</v>
      </c>
      <c r="L48">
        <f t="shared" si="1"/>
        <v>27335.333333333332</v>
      </c>
      <c r="M48">
        <f t="shared" si="1"/>
        <v>24651.333333333332</v>
      </c>
      <c r="N48">
        <f t="shared" si="1"/>
        <v>31431.333333333332</v>
      </c>
    </row>
    <row r="49" spans="3:17" x14ac:dyDescent="0.25">
      <c r="G49">
        <f t="shared" si="1"/>
        <v>34734.333333333336</v>
      </c>
      <c r="H49">
        <f t="shared" si="1"/>
        <v>36518.333333333336</v>
      </c>
      <c r="I49">
        <f t="shared" si="1"/>
        <v>35935.333333333336</v>
      </c>
      <c r="J49">
        <f t="shared" si="1"/>
        <v>31986.333333333332</v>
      </c>
      <c r="K49">
        <f t="shared" si="1"/>
        <v>30497.333333333332</v>
      </c>
      <c r="L49">
        <f t="shared" si="1"/>
        <v>28347.333333333332</v>
      </c>
      <c r="M49">
        <f t="shared" si="1"/>
        <v>25522.333333333332</v>
      </c>
      <c r="N49">
        <f t="shared" si="1"/>
        <v>34783.333333333336</v>
      </c>
    </row>
    <row r="50" spans="3:17" x14ac:dyDescent="0.25">
      <c r="G50">
        <f t="shared" si="1"/>
        <v>37024.333333333336</v>
      </c>
      <c r="H50">
        <f t="shared" si="1"/>
        <v>38015.333333333336</v>
      </c>
      <c r="I50">
        <f t="shared" si="1"/>
        <v>37066.333333333336</v>
      </c>
      <c r="J50">
        <f t="shared" si="1"/>
        <v>32598.333333333332</v>
      </c>
      <c r="K50">
        <f t="shared" si="1"/>
        <v>29787.333333333332</v>
      </c>
      <c r="L50">
        <f t="shared" si="1"/>
        <v>30258.333333333332</v>
      </c>
      <c r="M50">
        <f t="shared" si="1"/>
        <v>25480.333333333332</v>
      </c>
      <c r="N50">
        <f t="shared" si="1"/>
        <v>35542.333333333336</v>
      </c>
    </row>
    <row r="51" spans="3:17" x14ac:dyDescent="0.25">
      <c r="G51">
        <f t="shared" si="1"/>
        <v>39308.333333333336</v>
      </c>
      <c r="H51">
        <f t="shared" si="1"/>
        <v>39062.333333333336</v>
      </c>
      <c r="I51">
        <f t="shared" si="1"/>
        <v>36237.333333333336</v>
      </c>
      <c r="J51">
        <f t="shared" si="1"/>
        <v>33588.333333333336</v>
      </c>
      <c r="K51">
        <f t="shared" si="1"/>
        <v>35696.333333333336</v>
      </c>
      <c r="L51">
        <f t="shared" si="1"/>
        <v>33350.333333333336</v>
      </c>
      <c r="M51">
        <f t="shared" si="1"/>
        <v>26534.333333333332</v>
      </c>
      <c r="N51">
        <f t="shared" si="1"/>
        <v>44051.333333333336</v>
      </c>
    </row>
    <row r="52" spans="3:17" x14ac:dyDescent="0.25">
      <c r="P52" t="s">
        <v>18</v>
      </c>
      <c r="Q52">
        <f>AVERAGE(G46:G51,N46:N51)</f>
        <v>37058.583333333328</v>
      </c>
    </row>
    <row r="54" spans="3:17" x14ac:dyDescent="0.25">
      <c r="D54" t="s">
        <v>28</v>
      </c>
      <c r="G54">
        <f>AVERAGE(G46:G51)</f>
        <v>37253.000000000007</v>
      </c>
      <c r="H54">
        <f t="shared" ref="H54:M54" si="2">AVERAGE(H46:H51)</f>
        <v>37481.333333333336</v>
      </c>
      <c r="I54">
        <f t="shared" si="2"/>
        <v>36250.500000000007</v>
      </c>
      <c r="J54">
        <f t="shared" si="2"/>
        <v>33338.000000000007</v>
      </c>
      <c r="K54">
        <f t="shared" si="2"/>
        <v>31938.666666666668</v>
      </c>
      <c r="L54">
        <f t="shared" si="2"/>
        <v>29881.333333333332</v>
      </c>
      <c r="M54">
        <f t="shared" si="2"/>
        <v>26291.833333333332</v>
      </c>
      <c r="N54">
        <f>AVERAGE(N46:N51)</f>
        <v>36864.166666666672</v>
      </c>
    </row>
    <row r="55" spans="3:17" x14ac:dyDescent="0.25">
      <c r="D55" t="s">
        <v>29</v>
      </c>
      <c r="G55">
        <f>MEDIAN(G46:G51)</f>
        <v>37133.333333333336</v>
      </c>
      <c r="H55">
        <f t="shared" ref="H55:N55" si="3">MEDIAN(H46:H51)</f>
        <v>37744.833333333336</v>
      </c>
      <c r="I55">
        <f t="shared" si="3"/>
        <v>36086.333333333336</v>
      </c>
      <c r="J55">
        <f t="shared" si="3"/>
        <v>32770.333333333336</v>
      </c>
      <c r="K55">
        <f t="shared" si="3"/>
        <v>30195.333333333332</v>
      </c>
      <c r="L55">
        <f t="shared" si="3"/>
        <v>29302.833333333332</v>
      </c>
      <c r="M55">
        <f t="shared" si="3"/>
        <v>25501.333333333332</v>
      </c>
      <c r="N55">
        <f t="shared" si="3"/>
        <v>35348.833333333336</v>
      </c>
    </row>
    <row r="56" spans="3:17" x14ac:dyDescent="0.25">
      <c r="D56" t="s">
        <v>30</v>
      </c>
      <c r="G56">
        <f>STDEV(G46:G51)</f>
        <v>3748.3476715303073</v>
      </c>
      <c r="H56">
        <f t="shared" ref="H56:N56" si="4">STDEV(H46:H51)</f>
        <v>3764.296162631204</v>
      </c>
      <c r="I56">
        <f t="shared" si="4"/>
        <v>2090.6233918778071</v>
      </c>
      <c r="J56">
        <f t="shared" si="4"/>
        <v>4243.5184772386965</v>
      </c>
      <c r="K56">
        <f t="shared" si="4"/>
        <v>3493.7462796640912</v>
      </c>
      <c r="L56">
        <f t="shared" si="4"/>
        <v>4135.1033360727515</v>
      </c>
      <c r="M56">
        <f t="shared" si="4"/>
        <v>4223.9786812909097</v>
      </c>
      <c r="N56">
        <f t="shared" si="4"/>
        <v>4504.194330473144</v>
      </c>
    </row>
    <row r="60" spans="3:17" x14ac:dyDescent="0.25">
      <c r="C60" s="1" t="s">
        <v>31</v>
      </c>
      <c r="G60" s="7" t="s">
        <v>18</v>
      </c>
      <c r="H60" s="7" t="s">
        <v>19</v>
      </c>
      <c r="I60" s="7" t="s">
        <v>20</v>
      </c>
      <c r="J60" s="7" t="s">
        <v>21</v>
      </c>
      <c r="K60" s="7" t="s">
        <v>22</v>
      </c>
      <c r="L60" s="7" t="s">
        <v>23</v>
      </c>
      <c r="M60" s="7" t="s">
        <v>24</v>
      </c>
      <c r="N60" s="7" t="s">
        <v>18</v>
      </c>
    </row>
    <row r="61" spans="3:17" x14ac:dyDescent="0.25">
      <c r="G61">
        <f>G46/$Q$52*100</f>
        <v>116.17641437093972</v>
      </c>
      <c r="H61">
        <f t="shared" ref="H61:N61" si="5">H46/$Q$52*100</f>
        <v>115.15370932959752</v>
      </c>
      <c r="I61">
        <f t="shared" si="5"/>
        <v>107.34175393464854</v>
      </c>
      <c r="J61">
        <f t="shared" si="5"/>
        <v>110.56367957940469</v>
      </c>
      <c r="K61">
        <f t="shared" si="5"/>
        <v>99.888689754735211</v>
      </c>
      <c r="L61">
        <f t="shared" si="5"/>
        <v>96.267396442119818</v>
      </c>
      <c r="M61">
        <f>M46/$Q$52*100</f>
        <v>92.114512382421537</v>
      </c>
      <c r="N61">
        <f t="shared" si="5"/>
        <v>108.53446007784973</v>
      </c>
    </row>
    <row r="62" spans="3:17" x14ac:dyDescent="0.25">
      <c r="G62">
        <f t="shared" ref="G62:N66" si="6">G47/$Q$52*100</f>
        <v>86.768922179522065</v>
      </c>
      <c r="H62">
        <f t="shared" si="6"/>
        <v>84.038110829025229</v>
      </c>
      <c r="I62">
        <f t="shared" si="6"/>
        <v>93.84150770289385</v>
      </c>
      <c r="J62">
        <f t="shared" si="6"/>
        <v>75.392340505910695</v>
      </c>
      <c r="K62">
        <f t="shared" si="6"/>
        <v>80.665073093727742</v>
      </c>
      <c r="L62">
        <f t="shared" si="6"/>
        <v>65.629420084865629</v>
      </c>
      <c r="M62">
        <f t="shared" si="6"/>
        <v>57.81746468991664</v>
      </c>
      <c r="N62">
        <f t="shared" si="6"/>
        <v>94.86421274423607</v>
      </c>
    </row>
    <row r="63" spans="3:17" x14ac:dyDescent="0.25">
      <c r="G63">
        <f t="shared" si="6"/>
        <v>100.49583654708876</v>
      </c>
      <c r="H63">
        <f t="shared" si="6"/>
        <v>101.12187235075996</v>
      </c>
      <c r="I63">
        <f t="shared" si="6"/>
        <v>90.959584261855682</v>
      </c>
      <c r="J63">
        <f t="shared" si="6"/>
        <v>88.892586737665383</v>
      </c>
      <c r="K63">
        <f t="shared" si="6"/>
        <v>77.553783086689322</v>
      </c>
      <c r="L63">
        <f t="shared" si="6"/>
        <v>73.762488672214943</v>
      </c>
      <c r="M63">
        <f t="shared" si="6"/>
        <v>66.519902046984171</v>
      </c>
      <c r="N63">
        <f t="shared" si="6"/>
        <v>84.815258723237761</v>
      </c>
    </row>
    <row r="64" spans="3:17" x14ac:dyDescent="0.25">
      <c r="G64">
        <f t="shared" si="6"/>
        <v>93.728173634987868</v>
      </c>
      <c r="H64">
        <f t="shared" si="6"/>
        <v>98.54217309080444</v>
      </c>
      <c r="I64">
        <f t="shared" si="6"/>
        <v>96.968988291061692</v>
      </c>
      <c r="J64">
        <f t="shared" si="6"/>
        <v>86.31288747770985</v>
      </c>
      <c r="K64">
        <f t="shared" si="6"/>
        <v>82.29492492742348</v>
      </c>
      <c r="L64">
        <f t="shared" si="6"/>
        <v>76.493300022711793</v>
      </c>
      <c r="M64">
        <f t="shared" si="6"/>
        <v>68.870234740939466</v>
      </c>
      <c r="N64">
        <f t="shared" si="6"/>
        <v>93.860396714211518</v>
      </c>
    </row>
    <row r="65" spans="4:14" x14ac:dyDescent="0.25">
      <c r="G65">
        <f t="shared" si="6"/>
        <v>99.907578766052879</v>
      </c>
      <c r="H65">
        <f t="shared" si="6"/>
        <v>102.58172308259672</v>
      </c>
      <c r="I65">
        <f t="shared" si="6"/>
        <v>100.02091283395886</v>
      </c>
      <c r="J65">
        <f t="shared" si="6"/>
        <v>87.964326752911504</v>
      </c>
      <c r="K65">
        <f t="shared" si="6"/>
        <v>80.379039493774513</v>
      </c>
      <c r="L65">
        <f t="shared" si="6"/>
        <v>81.650000112434597</v>
      </c>
      <c r="M65">
        <f t="shared" si="6"/>
        <v>68.756900673033471</v>
      </c>
      <c r="N65">
        <f t="shared" si="6"/>
        <v>95.908505227084163</v>
      </c>
    </row>
    <row r="66" spans="4:14" x14ac:dyDescent="0.25">
      <c r="G66">
        <f t="shared" si="6"/>
        <v>106.07079331598845</v>
      </c>
      <c r="H66">
        <f t="shared" si="6"/>
        <v>105.4069794896819</v>
      </c>
      <c r="I66">
        <f t="shared" si="6"/>
        <v>97.783914207909575</v>
      </c>
      <c r="J66">
        <f t="shared" si="6"/>
        <v>90.635772639267117</v>
      </c>
      <c r="K66">
        <f t="shared" si="6"/>
        <v>96.324063476072823</v>
      </c>
      <c r="L66">
        <f t="shared" si="6"/>
        <v>89.99354625446648</v>
      </c>
      <c r="M66">
        <f t="shared" si="6"/>
        <v>71.601046091436316</v>
      </c>
      <c r="N66">
        <f t="shared" si="6"/>
        <v>118.86944769880124</v>
      </c>
    </row>
    <row r="69" spans="4:14" x14ac:dyDescent="0.25">
      <c r="D69" s="1" t="s">
        <v>28</v>
      </c>
      <c r="G69">
        <f t="shared" ref="G69:N69" si="7">AVERAGE(G61:G66)</f>
        <v>100.52461980242997</v>
      </c>
      <c r="H69">
        <f t="shared" si="7"/>
        <v>101.14076136207763</v>
      </c>
      <c r="I69">
        <f t="shared" si="7"/>
        <v>97.819443538721373</v>
      </c>
      <c r="J69">
        <f t="shared" si="7"/>
        <v>89.960265615478207</v>
      </c>
      <c r="K69">
        <f t="shared" si="7"/>
        <v>86.184262305403863</v>
      </c>
      <c r="L69">
        <f t="shared" si="7"/>
        <v>80.632691931468869</v>
      </c>
      <c r="M69">
        <f t="shared" si="7"/>
        <v>70.946676770788613</v>
      </c>
      <c r="N69">
        <f t="shared" si="7"/>
        <v>99.475380197570075</v>
      </c>
    </row>
    <row r="70" spans="4:14" x14ac:dyDescent="0.25">
      <c r="D70" s="1" t="s">
        <v>29</v>
      </c>
      <c r="G70">
        <f t="shared" ref="G70:N70" si="8">MEDIAN(G61:G66)</f>
        <v>100.20170765657082</v>
      </c>
      <c r="H70">
        <f t="shared" si="8"/>
        <v>101.85179771667833</v>
      </c>
      <c r="I70">
        <f t="shared" si="8"/>
        <v>97.376451249485626</v>
      </c>
      <c r="J70">
        <f t="shared" si="8"/>
        <v>88.428456745288443</v>
      </c>
      <c r="K70">
        <f t="shared" si="8"/>
        <v>81.479999010575611</v>
      </c>
      <c r="L70">
        <f t="shared" si="8"/>
        <v>79.071650067573188</v>
      </c>
      <c r="M70">
        <f t="shared" si="8"/>
        <v>68.813567706986476</v>
      </c>
      <c r="N70">
        <f t="shared" si="8"/>
        <v>95.38635898566011</v>
      </c>
    </row>
    <row r="71" spans="4:14" x14ac:dyDescent="0.25">
      <c r="D71" s="1" t="s">
        <v>30</v>
      </c>
      <c r="G71">
        <f t="shared" ref="G71:N71" si="9">STDEV(G61:G66)</f>
        <v>10.11465451286897</v>
      </c>
      <c r="H71">
        <f t="shared" si="9"/>
        <v>10.15769040271247</v>
      </c>
      <c r="I71">
        <f t="shared" si="9"/>
        <v>5.6414012728795839</v>
      </c>
      <c r="J71">
        <f t="shared" si="9"/>
        <v>11.450838363326694</v>
      </c>
      <c r="K71">
        <f t="shared" si="9"/>
        <v>9.4276304310897654</v>
      </c>
      <c r="L71">
        <f t="shared" si="9"/>
        <v>11.158287673542386</v>
      </c>
      <c r="M71">
        <f t="shared" si="9"/>
        <v>11.398111588069018</v>
      </c>
      <c r="N71">
        <f t="shared" si="9"/>
        <v>12.154253955039234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EF7CB-88CC-4526-B7B8-CC441B8CAC6F}">
  <dimension ref="A1:S71"/>
  <sheetViews>
    <sheetView topLeftCell="A55" workbookViewId="0">
      <selection activeCell="E36" sqref="E36:P43"/>
    </sheetView>
  </sheetViews>
  <sheetFormatPr defaultRowHeight="15" x14ac:dyDescent="0.25"/>
  <cols>
    <col min="1" max="1" width="16.28515625" customWidth="1"/>
  </cols>
  <sheetData>
    <row r="1" spans="1:6" x14ac:dyDescent="0.25">
      <c r="A1" s="1" t="s">
        <v>0</v>
      </c>
    </row>
    <row r="2" spans="1:6" x14ac:dyDescent="0.25">
      <c r="A2" t="s">
        <v>1</v>
      </c>
      <c r="C2" s="2">
        <v>45390</v>
      </c>
    </row>
    <row r="3" spans="1:6" x14ac:dyDescent="0.25">
      <c r="A3" t="s">
        <v>2</v>
      </c>
      <c r="C3" s="2">
        <v>45393</v>
      </c>
    </row>
    <row r="4" spans="1:6" x14ac:dyDescent="0.25">
      <c r="A4" t="s">
        <v>3</v>
      </c>
      <c r="C4" t="s">
        <v>4</v>
      </c>
      <c r="D4" s="3"/>
    </row>
    <row r="5" spans="1:6" x14ac:dyDescent="0.25">
      <c r="D5" s="3"/>
    </row>
    <row r="6" spans="1:6" x14ac:dyDescent="0.25">
      <c r="A6" s="1" t="s">
        <v>5</v>
      </c>
      <c r="D6" s="3"/>
    </row>
    <row r="7" spans="1:6" x14ac:dyDescent="0.25">
      <c r="A7" t="s">
        <v>6</v>
      </c>
      <c r="C7" t="s">
        <v>7</v>
      </c>
      <c r="D7" s="3"/>
    </row>
    <row r="8" spans="1:6" x14ac:dyDescent="0.25">
      <c r="A8" t="s">
        <v>8</v>
      </c>
      <c r="C8" s="2">
        <v>45334</v>
      </c>
      <c r="D8" s="3"/>
    </row>
    <row r="9" spans="1:6" x14ac:dyDescent="0.25">
      <c r="A9" t="s">
        <v>9</v>
      </c>
      <c r="C9" s="2">
        <v>45387</v>
      </c>
      <c r="D9" s="3"/>
    </row>
    <row r="10" spans="1:6" x14ac:dyDescent="0.25">
      <c r="A10" t="s">
        <v>10</v>
      </c>
      <c r="C10" t="s">
        <v>11</v>
      </c>
      <c r="D10" s="3"/>
    </row>
    <row r="11" spans="1:6" x14ac:dyDescent="0.25">
      <c r="A11" t="s">
        <v>12</v>
      </c>
      <c r="C11" t="s">
        <v>13</v>
      </c>
      <c r="D11" s="3"/>
    </row>
    <row r="12" spans="1:6" x14ac:dyDescent="0.25">
      <c r="A12" t="s">
        <v>14</v>
      </c>
      <c r="C12" t="s">
        <v>15</v>
      </c>
      <c r="D12" s="3"/>
    </row>
    <row r="13" spans="1:6" x14ac:dyDescent="0.25">
      <c r="D13" s="3"/>
    </row>
    <row r="14" spans="1:6" x14ac:dyDescent="0.25">
      <c r="A14" s="1"/>
      <c r="B14" s="4"/>
      <c r="C14" s="5"/>
      <c r="D14" s="3"/>
    </row>
    <row r="15" spans="1:6" x14ac:dyDescent="0.25">
      <c r="A15" s="6"/>
      <c r="B15" s="6"/>
      <c r="C15" s="6"/>
      <c r="D15" s="6"/>
      <c r="E15" s="6"/>
      <c r="F15" s="6"/>
    </row>
    <row r="16" spans="1:6" x14ac:dyDescent="0.25">
      <c r="A16" s="6"/>
      <c r="B16" s="6"/>
      <c r="C16" s="6"/>
      <c r="D16" s="6"/>
      <c r="E16" s="6"/>
      <c r="F16" s="6"/>
    </row>
    <row r="17" spans="1:5" x14ac:dyDescent="0.25">
      <c r="A17" t="s">
        <v>32</v>
      </c>
    </row>
    <row r="18" spans="1:5" x14ac:dyDescent="0.25">
      <c r="A18" t="s">
        <v>33</v>
      </c>
      <c r="B18" t="s">
        <v>67</v>
      </c>
    </row>
    <row r="19" spans="1:5" x14ac:dyDescent="0.25">
      <c r="A19" t="s">
        <v>34</v>
      </c>
      <c r="B19" t="s">
        <v>35</v>
      </c>
    </row>
    <row r="20" spans="1:5" x14ac:dyDescent="0.25">
      <c r="A20" t="s">
        <v>36</v>
      </c>
      <c r="B20" t="s">
        <v>37</v>
      </c>
      <c r="C20" t="s">
        <v>38</v>
      </c>
    </row>
    <row r="21" spans="1:5" x14ac:dyDescent="0.25">
      <c r="A21" t="s">
        <v>39</v>
      </c>
      <c r="B21" t="s">
        <v>68</v>
      </c>
    </row>
    <row r="22" spans="1:5" x14ac:dyDescent="0.25">
      <c r="A22" t="s">
        <v>34</v>
      </c>
      <c r="B22" t="s">
        <v>40</v>
      </c>
    </row>
    <row r="23" spans="1:5" x14ac:dyDescent="0.25">
      <c r="A23" t="s">
        <v>41</v>
      </c>
      <c r="B23" t="s">
        <v>42</v>
      </c>
    </row>
    <row r="24" spans="1:5" x14ac:dyDescent="0.25">
      <c r="A24" t="s">
        <v>34</v>
      </c>
      <c r="B24" t="s">
        <v>43</v>
      </c>
    </row>
    <row r="25" spans="1:5" x14ac:dyDescent="0.25">
      <c r="A25" t="s">
        <v>34</v>
      </c>
      <c r="B25" t="s">
        <v>69</v>
      </c>
    </row>
    <row r="26" spans="1:5" x14ac:dyDescent="0.25">
      <c r="A26" t="s">
        <v>44</v>
      </c>
      <c r="B26" t="s">
        <v>70</v>
      </c>
    </row>
    <row r="27" spans="1:5" x14ac:dyDescent="0.25">
      <c r="A27" t="s">
        <v>45</v>
      </c>
      <c r="B27" t="s">
        <v>46</v>
      </c>
      <c r="C27" t="s">
        <v>47</v>
      </c>
    </row>
    <row r="28" spans="1:5" x14ac:dyDescent="0.25">
      <c r="A28" t="s">
        <v>34</v>
      </c>
      <c r="B28" t="s">
        <v>48</v>
      </c>
    </row>
    <row r="29" spans="1:5" x14ac:dyDescent="0.25">
      <c r="A29" t="s">
        <v>34</v>
      </c>
      <c r="B29" t="s">
        <v>49</v>
      </c>
    </row>
    <row r="30" spans="1:5" x14ac:dyDescent="0.25">
      <c r="A30" t="s">
        <v>50</v>
      </c>
      <c r="B30" t="s">
        <v>58</v>
      </c>
    </row>
    <row r="31" spans="1:5" x14ac:dyDescent="0.25">
      <c r="A31" t="s">
        <v>52</v>
      </c>
      <c r="B31" t="s">
        <v>53</v>
      </c>
    </row>
    <row r="32" spans="1:5" x14ac:dyDescent="0.25">
      <c r="A32" s="6"/>
      <c r="B32" s="6"/>
      <c r="C32" s="6"/>
      <c r="D32" s="6"/>
      <c r="E32" s="6"/>
    </row>
    <row r="33" spans="1:19" x14ac:dyDescent="0.25">
      <c r="A33" s="6"/>
      <c r="B33" s="6"/>
      <c r="C33" s="6"/>
      <c r="D33" s="6"/>
      <c r="E33" s="6"/>
    </row>
    <row r="34" spans="1:19" x14ac:dyDescent="0.25">
      <c r="A34" s="6"/>
      <c r="B34" s="6"/>
      <c r="F34" s="1" t="s">
        <v>71</v>
      </c>
      <c r="G34" s="1" t="s">
        <v>17</v>
      </c>
    </row>
    <row r="35" spans="1:19" x14ac:dyDescent="0.25">
      <c r="G35" s="7" t="s">
        <v>18</v>
      </c>
      <c r="H35" s="7" t="s">
        <v>19</v>
      </c>
      <c r="I35" s="7" t="s">
        <v>20</v>
      </c>
      <c r="J35" s="7" t="s">
        <v>21</v>
      </c>
      <c r="K35" s="7" t="s">
        <v>22</v>
      </c>
      <c r="L35" s="7" t="s">
        <v>23</v>
      </c>
      <c r="M35" s="7" t="s">
        <v>24</v>
      </c>
      <c r="N35" s="7" t="s">
        <v>25</v>
      </c>
      <c r="O35" s="7" t="s">
        <v>26</v>
      </c>
      <c r="P35" s="7"/>
    </row>
    <row r="36" spans="1:19" x14ac:dyDescent="0.25">
      <c r="E36">
        <v>148</v>
      </c>
      <c r="F36">
        <v>197</v>
      </c>
      <c r="G36" s="8">
        <v>225</v>
      </c>
      <c r="H36" s="8">
        <v>267</v>
      </c>
      <c r="I36" s="8">
        <v>337</v>
      </c>
      <c r="J36" s="8">
        <v>274</v>
      </c>
      <c r="K36" s="8">
        <v>274</v>
      </c>
      <c r="L36" s="8">
        <v>295</v>
      </c>
      <c r="M36" s="8">
        <v>246</v>
      </c>
      <c r="N36" s="8">
        <v>260</v>
      </c>
      <c r="O36" s="8">
        <v>176</v>
      </c>
      <c r="P36" s="8">
        <v>134</v>
      </c>
    </row>
    <row r="37" spans="1:19" x14ac:dyDescent="0.25">
      <c r="E37">
        <v>183</v>
      </c>
      <c r="F37">
        <v>253</v>
      </c>
      <c r="G37" s="9">
        <v>42566</v>
      </c>
      <c r="H37" s="10">
        <v>43219</v>
      </c>
      <c r="I37" s="10">
        <v>40901</v>
      </c>
      <c r="J37" s="10">
        <v>41224</v>
      </c>
      <c r="K37" s="10">
        <v>35378</v>
      </c>
      <c r="L37" s="10">
        <v>32989</v>
      </c>
      <c r="M37" s="10">
        <v>30565</v>
      </c>
      <c r="N37" s="11">
        <v>40388</v>
      </c>
      <c r="O37" s="12">
        <v>1820</v>
      </c>
      <c r="P37" s="8">
        <v>162</v>
      </c>
    </row>
    <row r="38" spans="1:19" x14ac:dyDescent="0.25">
      <c r="E38">
        <v>176</v>
      </c>
      <c r="F38">
        <v>246</v>
      </c>
      <c r="G38" s="13">
        <v>32392</v>
      </c>
      <c r="H38" s="12">
        <v>32350</v>
      </c>
      <c r="I38" s="12">
        <v>34802</v>
      </c>
      <c r="J38" s="12">
        <v>27698</v>
      </c>
      <c r="K38" s="12">
        <v>28429</v>
      </c>
      <c r="L38" s="12">
        <v>22716</v>
      </c>
      <c r="M38" s="12">
        <v>19962</v>
      </c>
      <c r="N38" s="14">
        <v>34380</v>
      </c>
      <c r="O38" s="12">
        <v>1005</v>
      </c>
      <c r="P38" s="8">
        <v>218</v>
      </c>
    </row>
    <row r="39" spans="1:19" x14ac:dyDescent="0.25">
      <c r="E39">
        <v>176</v>
      </c>
      <c r="F39">
        <v>281</v>
      </c>
      <c r="G39" s="13">
        <v>37022</v>
      </c>
      <c r="H39" s="12">
        <v>37640</v>
      </c>
      <c r="I39" s="12">
        <v>34324</v>
      </c>
      <c r="J39" s="12">
        <v>32378</v>
      </c>
      <c r="K39" s="12">
        <v>27171</v>
      </c>
      <c r="L39" s="12">
        <v>25155</v>
      </c>
      <c r="M39" s="12">
        <v>22386</v>
      </c>
      <c r="N39" s="14">
        <v>31886</v>
      </c>
      <c r="O39" s="12">
        <v>956</v>
      </c>
      <c r="P39" s="8">
        <v>190</v>
      </c>
    </row>
    <row r="40" spans="1:19" x14ac:dyDescent="0.25">
      <c r="E40">
        <v>148</v>
      </c>
      <c r="F40">
        <v>232</v>
      </c>
      <c r="G40" s="13">
        <v>34443</v>
      </c>
      <c r="H40" s="12">
        <v>37254</v>
      </c>
      <c r="I40" s="12">
        <v>36411</v>
      </c>
      <c r="J40" s="12">
        <v>31823</v>
      </c>
      <c r="K40" s="12">
        <v>28527</v>
      </c>
      <c r="L40" s="12">
        <v>26405</v>
      </c>
      <c r="M40" s="12">
        <v>23124</v>
      </c>
      <c r="N40" s="14">
        <v>35062</v>
      </c>
      <c r="O40" s="8">
        <v>253</v>
      </c>
      <c r="P40" s="8">
        <v>190</v>
      </c>
    </row>
    <row r="41" spans="1:19" x14ac:dyDescent="0.25">
      <c r="E41">
        <v>162</v>
      </c>
      <c r="F41">
        <v>204</v>
      </c>
      <c r="G41" s="13">
        <v>37282</v>
      </c>
      <c r="H41" s="12">
        <v>37697</v>
      </c>
      <c r="I41" s="12">
        <v>36713</v>
      </c>
      <c r="J41" s="12">
        <v>32546</v>
      </c>
      <c r="K41" s="12">
        <v>28021</v>
      </c>
      <c r="L41" s="12">
        <v>27572</v>
      </c>
      <c r="M41" s="12">
        <v>22857</v>
      </c>
      <c r="N41" s="14">
        <v>35905</v>
      </c>
      <c r="O41" s="8">
        <v>253</v>
      </c>
      <c r="P41" s="8">
        <v>169</v>
      </c>
    </row>
    <row r="42" spans="1:19" x14ac:dyDescent="0.25">
      <c r="E42">
        <v>155</v>
      </c>
      <c r="F42">
        <v>190</v>
      </c>
      <c r="G42" s="15">
        <v>38498</v>
      </c>
      <c r="H42" s="16">
        <v>38568</v>
      </c>
      <c r="I42" s="16">
        <v>37008</v>
      </c>
      <c r="J42" s="16">
        <v>34394</v>
      </c>
      <c r="K42" s="16">
        <v>34008</v>
      </c>
      <c r="L42" s="16">
        <v>29553</v>
      </c>
      <c r="M42" s="16">
        <v>23531</v>
      </c>
      <c r="N42" s="17">
        <v>43002</v>
      </c>
      <c r="O42" s="8">
        <v>169</v>
      </c>
      <c r="P42" s="8">
        <v>148</v>
      </c>
    </row>
    <row r="43" spans="1:19" x14ac:dyDescent="0.25">
      <c r="E43">
        <v>148</v>
      </c>
      <c r="F43">
        <v>148</v>
      </c>
      <c r="G43" s="8">
        <v>183</v>
      </c>
      <c r="H43" s="8">
        <v>225</v>
      </c>
      <c r="I43" s="8">
        <v>204</v>
      </c>
      <c r="J43" s="8">
        <v>225</v>
      </c>
      <c r="K43" s="8">
        <v>204</v>
      </c>
      <c r="L43" s="8">
        <v>197</v>
      </c>
      <c r="M43" s="8">
        <v>190</v>
      </c>
      <c r="N43" s="8">
        <v>169</v>
      </c>
      <c r="O43" s="8">
        <v>119</v>
      </c>
      <c r="P43" s="8">
        <v>105</v>
      </c>
    </row>
    <row r="44" spans="1:19" x14ac:dyDescent="0.25">
      <c r="R44" t="s">
        <v>27</v>
      </c>
      <c r="S44">
        <f>AVERAGE(O37:O39)</f>
        <v>1260.3333333333333</v>
      </c>
    </row>
    <row r="45" spans="1:19" x14ac:dyDescent="0.25">
      <c r="G45" s="7" t="s">
        <v>18</v>
      </c>
      <c r="H45" s="7" t="s">
        <v>19</v>
      </c>
      <c r="I45" s="7" t="s">
        <v>20</v>
      </c>
      <c r="J45" s="7" t="s">
        <v>21</v>
      </c>
      <c r="K45" s="7" t="s">
        <v>22</v>
      </c>
      <c r="L45" s="7" t="s">
        <v>23</v>
      </c>
      <c r="M45" s="7" t="s">
        <v>24</v>
      </c>
      <c r="N45" s="7" t="s">
        <v>18</v>
      </c>
      <c r="O45" s="7" t="s">
        <v>26</v>
      </c>
    </row>
    <row r="46" spans="1:19" x14ac:dyDescent="0.25">
      <c r="G46">
        <f>G37-$S$44</f>
        <v>41305.666666666664</v>
      </c>
      <c r="H46">
        <f t="shared" ref="H46:N46" si="0">H37-$S$44</f>
        <v>41958.666666666664</v>
      </c>
      <c r="I46">
        <f t="shared" si="0"/>
        <v>39640.666666666664</v>
      </c>
      <c r="J46">
        <f t="shared" si="0"/>
        <v>39963.666666666664</v>
      </c>
      <c r="K46">
        <f t="shared" si="0"/>
        <v>34117.666666666664</v>
      </c>
      <c r="L46">
        <f t="shared" si="0"/>
        <v>31728.666666666668</v>
      </c>
      <c r="M46">
        <f t="shared" si="0"/>
        <v>29304.666666666668</v>
      </c>
      <c r="N46">
        <f t="shared" si="0"/>
        <v>39127.666666666664</v>
      </c>
    </row>
    <row r="47" spans="1:19" x14ac:dyDescent="0.25">
      <c r="G47">
        <f t="shared" ref="G47:N51" si="1">G38-$S$44</f>
        <v>31131.666666666668</v>
      </c>
      <c r="H47">
        <f t="shared" si="1"/>
        <v>31089.666666666668</v>
      </c>
      <c r="I47">
        <f t="shared" si="1"/>
        <v>33541.666666666664</v>
      </c>
      <c r="J47">
        <f t="shared" si="1"/>
        <v>26437.666666666668</v>
      </c>
      <c r="K47">
        <f t="shared" si="1"/>
        <v>27168.666666666668</v>
      </c>
      <c r="L47">
        <f t="shared" si="1"/>
        <v>21455.666666666668</v>
      </c>
      <c r="M47">
        <f t="shared" si="1"/>
        <v>18701.666666666668</v>
      </c>
      <c r="N47">
        <f t="shared" si="1"/>
        <v>33119.666666666664</v>
      </c>
    </row>
    <row r="48" spans="1:19" x14ac:dyDescent="0.25">
      <c r="G48">
        <f t="shared" si="1"/>
        <v>35761.666666666664</v>
      </c>
      <c r="H48">
        <f t="shared" si="1"/>
        <v>36379.666666666664</v>
      </c>
      <c r="I48">
        <f t="shared" si="1"/>
        <v>33063.666666666664</v>
      </c>
      <c r="J48">
        <f t="shared" si="1"/>
        <v>31117.666666666668</v>
      </c>
      <c r="K48">
        <f t="shared" si="1"/>
        <v>25910.666666666668</v>
      </c>
      <c r="L48">
        <f t="shared" si="1"/>
        <v>23894.666666666668</v>
      </c>
      <c r="M48">
        <f t="shared" si="1"/>
        <v>21125.666666666668</v>
      </c>
      <c r="N48">
        <f t="shared" si="1"/>
        <v>30625.666666666668</v>
      </c>
    </row>
    <row r="49" spans="3:17" x14ac:dyDescent="0.25">
      <c r="G49">
        <f t="shared" si="1"/>
        <v>33182.666666666664</v>
      </c>
      <c r="H49">
        <f t="shared" si="1"/>
        <v>35993.666666666664</v>
      </c>
      <c r="I49">
        <f t="shared" si="1"/>
        <v>35150.666666666664</v>
      </c>
      <c r="J49">
        <f t="shared" si="1"/>
        <v>30562.666666666668</v>
      </c>
      <c r="K49">
        <f t="shared" si="1"/>
        <v>27266.666666666668</v>
      </c>
      <c r="L49">
        <f t="shared" si="1"/>
        <v>25144.666666666668</v>
      </c>
      <c r="M49">
        <f t="shared" si="1"/>
        <v>21863.666666666668</v>
      </c>
      <c r="N49">
        <f t="shared" si="1"/>
        <v>33801.666666666664</v>
      </c>
    </row>
    <row r="50" spans="3:17" x14ac:dyDescent="0.25">
      <c r="G50">
        <f t="shared" si="1"/>
        <v>36021.666666666664</v>
      </c>
      <c r="H50">
        <f t="shared" si="1"/>
        <v>36436.666666666664</v>
      </c>
      <c r="I50">
        <f t="shared" si="1"/>
        <v>35452.666666666664</v>
      </c>
      <c r="J50">
        <f t="shared" si="1"/>
        <v>31285.666666666668</v>
      </c>
      <c r="K50">
        <f t="shared" si="1"/>
        <v>26760.666666666668</v>
      </c>
      <c r="L50">
        <f t="shared" si="1"/>
        <v>26311.666666666668</v>
      </c>
      <c r="M50">
        <f t="shared" si="1"/>
        <v>21596.666666666668</v>
      </c>
      <c r="N50">
        <f t="shared" si="1"/>
        <v>34644.666666666664</v>
      </c>
    </row>
    <row r="51" spans="3:17" x14ac:dyDescent="0.25">
      <c r="G51">
        <f t="shared" si="1"/>
        <v>37237.666666666664</v>
      </c>
      <c r="H51">
        <f t="shared" si="1"/>
        <v>37307.666666666664</v>
      </c>
      <c r="I51">
        <f t="shared" si="1"/>
        <v>35747.666666666664</v>
      </c>
      <c r="J51">
        <f t="shared" si="1"/>
        <v>33133.666666666664</v>
      </c>
      <c r="K51">
        <f t="shared" si="1"/>
        <v>32747.666666666668</v>
      </c>
      <c r="L51">
        <f t="shared" si="1"/>
        <v>28292.666666666668</v>
      </c>
      <c r="M51">
        <f t="shared" si="1"/>
        <v>22270.666666666668</v>
      </c>
      <c r="N51">
        <f t="shared" si="1"/>
        <v>41741.666666666664</v>
      </c>
    </row>
    <row r="52" spans="3:17" x14ac:dyDescent="0.25">
      <c r="P52" t="s">
        <v>18</v>
      </c>
      <c r="Q52">
        <f>AVERAGE(G46:G51,N46:N51)</f>
        <v>35641.833333333336</v>
      </c>
    </row>
    <row r="54" spans="3:17" x14ac:dyDescent="0.25">
      <c r="D54" t="s">
        <v>28</v>
      </c>
      <c r="G54">
        <f>AVERAGE(G46:G51)</f>
        <v>35773.499999999993</v>
      </c>
      <c r="H54">
        <f t="shared" ref="H54:M54" si="2">AVERAGE(H46:H51)</f>
        <v>36527.666666666664</v>
      </c>
      <c r="I54">
        <f t="shared" si="2"/>
        <v>35432.833333333328</v>
      </c>
      <c r="J54">
        <f t="shared" si="2"/>
        <v>32083.5</v>
      </c>
      <c r="K54">
        <f t="shared" si="2"/>
        <v>28995.333333333332</v>
      </c>
      <c r="L54">
        <f t="shared" si="2"/>
        <v>26138</v>
      </c>
      <c r="M54">
        <f t="shared" si="2"/>
        <v>22477.166666666668</v>
      </c>
      <c r="N54">
        <f>AVERAGE(N46:N51)</f>
        <v>35510.166666666664</v>
      </c>
    </row>
    <row r="55" spans="3:17" x14ac:dyDescent="0.25">
      <c r="D55" t="s">
        <v>29</v>
      </c>
      <c r="G55">
        <f>MEDIAN(G46:G51)</f>
        <v>35891.666666666664</v>
      </c>
      <c r="H55">
        <f t="shared" ref="H55:N55" si="3">MEDIAN(H46:H51)</f>
        <v>36408.166666666664</v>
      </c>
      <c r="I55">
        <f t="shared" si="3"/>
        <v>35301.666666666664</v>
      </c>
      <c r="J55">
        <f t="shared" si="3"/>
        <v>31201.666666666668</v>
      </c>
      <c r="K55">
        <f t="shared" si="3"/>
        <v>27217.666666666668</v>
      </c>
      <c r="L55">
        <f t="shared" si="3"/>
        <v>25728.166666666668</v>
      </c>
      <c r="M55">
        <f t="shared" si="3"/>
        <v>21730.166666666668</v>
      </c>
      <c r="N55">
        <f t="shared" si="3"/>
        <v>34223.166666666664</v>
      </c>
    </row>
    <row r="56" spans="3:17" x14ac:dyDescent="0.25">
      <c r="D56" t="s">
        <v>30</v>
      </c>
      <c r="G56">
        <f>STDEV(G46:G51)</f>
        <v>3494.8365579332403</v>
      </c>
      <c r="H56">
        <f t="shared" ref="H56:N56" si="4">STDEV(H46:H51)</f>
        <v>3463.851786667552</v>
      </c>
      <c r="I56">
        <f t="shared" si="4"/>
        <v>2326.9918278040141</v>
      </c>
      <c r="J56">
        <f t="shared" si="4"/>
        <v>4448.7664994542702</v>
      </c>
      <c r="K56">
        <f t="shared" si="4"/>
        <v>3497.2048076523347</v>
      </c>
      <c r="L56">
        <f t="shared" si="4"/>
        <v>3574.1237620802526</v>
      </c>
      <c r="M56">
        <f t="shared" si="4"/>
        <v>3574.6332259408232</v>
      </c>
      <c r="N56">
        <f t="shared" si="4"/>
        <v>4126.9550881976384</v>
      </c>
    </row>
    <row r="60" spans="3:17" x14ac:dyDescent="0.25">
      <c r="C60" s="1" t="s">
        <v>31</v>
      </c>
      <c r="G60" s="7" t="s">
        <v>18</v>
      </c>
      <c r="H60" s="7" t="s">
        <v>19</v>
      </c>
      <c r="I60" s="7" t="s">
        <v>20</v>
      </c>
      <c r="J60" s="7" t="s">
        <v>21</v>
      </c>
      <c r="K60" s="7" t="s">
        <v>22</v>
      </c>
      <c r="L60" s="7" t="s">
        <v>23</v>
      </c>
      <c r="M60" s="7" t="s">
        <v>24</v>
      </c>
      <c r="N60" s="7" t="s">
        <v>18</v>
      </c>
    </row>
    <row r="61" spans="3:17" x14ac:dyDescent="0.25">
      <c r="G61">
        <f>G46/$Q$52*100</f>
        <v>115.89097081612898</v>
      </c>
      <c r="H61">
        <f t="shared" ref="H61:N61" si="5">H46/$Q$52*100</f>
        <v>117.72308757031765</v>
      </c>
      <c r="I61">
        <f t="shared" si="5"/>
        <v>111.21949394671991</v>
      </c>
      <c r="J61">
        <f t="shared" si="5"/>
        <v>112.12573240246712</v>
      </c>
      <c r="K61">
        <f t="shared" si="5"/>
        <v>95.723658060986367</v>
      </c>
      <c r="L61">
        <f t="shared" si="5"/>
        <v>89.020860318633069</v>
      </c>
      <c r="M61">
        <f>M46/$Q$52*100</f>
        <v>82.219863362808681</v>
      </c>
      <c r="N61">
        <f t="shared" si="5"/>
        <v>109.7801740464155</v>
      </c>
    </row>
    <row r="62" spans="3:17" x14ac:dyDescent="0.25">
      <c r="G62">
        <f t="shared" ref="G62:N66" si="6">G47/$Q$52*100</f>
        <v>87.345862305998097</v>
      </c>
      <c r="H62">
        <f t="shared" si="6"/>
        <v>87.228023249832816</v>
      </c>
      <c r="I62">
        <f t="shared" si="6"/>
        <v>94.107579576434048</v>
      </c>
      <c r="J62">
        <f t="shared" si="6"/>
        <v>74.175944933622006</v>
      </c>
      <c r="K62">
        <f t="shared" si="6"/>
        <v>76.226905649260473</v>
      </c>
      <c r="L62">
        <f t="shared" si="6"/>
        <v>60.197988318969756</v>
      </c>
      <c r="M62">
        <f t="shared" si="6"/>
        <v>52.471113064703935</v>
      </c>
      <c r="N62">
        <f t="shared" si="6"/>
        <v>92.923577631154387</v>
      </c>
    </row>
    <row r="63" spans="3:17" x14ac:dyDescent="0.25">
      <c r="G63">
        <f t="shared" si="6"/>
        <v>100.33621540231282</v>
      </c>
      <c r="H63">
        <f t="shared" si="6"/>
        <v>102.07013294303042</v>
      </c>
      <c r="I63">
        <f t="shared" si="6"/>
        <v>92.766458889600685</v>
      </c>
      <c r="J63">
        <f t="shared" si="6"/>
        <v>87.306582620609674</v>
      </c>
      <c r="K63">
        <f t="shared" si="6"/>
        <v>72.697345347929172</v>
      </c>
      <c r="L63">
        <f t="shared" si="6"/>
        <v>67.041070651996009</v>
      </c>
      <c r="M63">
        <f t="shared" si="6"/>
        <v>59.272110020528309</v>
      </c>
      <c r="N63">
        <f t="shared" si="6"/>
        <v>85.926182248387889</v>
      </c>
    </row>
    <row r="64" spans="3:17" x14ac:dyDescent="0.25">
      <c r="G64">
        <f t="shared" si="6"/>
        <v>93.100336215402308</v>
      </c>
      <c r="H64">
        <f t="shared" si="6"/>
        <v>100.98713590303528</v>
      </c>
      <c r="I64">
        <f t="shared" si="6"/>
        <v>98.621937704289422</v>
      </c>
      <c r="J64">
        <f t="shared" si="6"/>
        <v>85.749423664139982</v>
      </c>
      <c r="K64">
        <f t="shared" si="6"/>
        <v>76.501863446979428</v>
      </c>
      <c r="L64">
        <f t="shared" si="6"/>
        <v>70.548185418819642</v>
      </c>
      <c r="M64">
        <f t="shared" si="6"/>
        <v>61.342710578860981</v>
      </c>
      <c r="N64">
        <f t="shared" si="6"/>
        <v>94.837059447933356</v>
      </c>
    </row>
    <row r="65" spans="4:14" x14ac:dyDescent="0.25">
      <c r="G65">
        <f t="shared" si="6"/>
        <v>101.06569527381212</v>
      </c>
      <c r="H65">
        <f t="shared" si="6"/>
        <v>102.23005737639757</v>
      </c>
      <c r="I65">
        <f t="shared" si="6"/>
        <v>99.469256631954011</v>
      </c>
      <c r="J65">
        <f t="shared" si="6"/>
        <v>87.777938845270782</v>
      </c>
      <c r="K65">
        <f t="shared" si="6"/>
        <v>75.082183389369234</v>
      </c>
      <c r="L65">
        <f t="shared" si="6"/>
        <v>73.822427765126193</v>
      </c>
      <c r="M65">
        <f t="shared" si="6"/>
        <v>60.593590864667455</v>
      </c>
      <c r="N65">
        <f t="shared" si="6"/>
        <v>97.202257646679215</v>
      </c>
    </row>
    <row r="66" spans="4:14" x14ac:dyDescent="0.25">
      <c r="G66">
        <f t="shared" si="6"/>
        <v>104.47741651897815</v>
      </c>
      <c r="H66">
        <f t="shared" si="6"/>
        <v>104.67381494592027</v>
      </c>
      <c r="I66">
        <f t="shared" si="6"/>
        <v>100.29693571692439</v>
      </c>
      <c r="J66">
        <f t="shared" si="6"/>
        <v>92.962857316542809</v>
      </c>
      <c r="K66">
        <f t="shared" si="6"/>
        <v>91.879860276547689</v>
      </c>
      <c r="L66">
        <f t="shared" si="6"/>
        <v>79.38050324758828</v>
      </c>
      <c r="M66">
        <f t="shared" si="6"/>
        <v>62.484627146938756</v>
      </c>
      <c r="N66">
        <f t="shared" si="6"/>
        <v>117.11425244679705</v>
      </c>
    </row>
    <row r="69" spans="4:14" x14ac:dyDescent="0.25">
      <c r="D69" s="1" t="s">
        <v>28</v>
      </c>
      <c r="G69">
        <f t="shared" ref="G69:N69" si="7">AVERAGE(G61:G66)</f>
        <v>100.36941608877208</v>
      </c>
      <c r="H69">
        <f t="shared" si="7"/>
        <v>102.48537533142233</v>
      </c>
      <c r="I69">
        <f t="shared" si="7"/>
        <v>99.413610410987076</v>
      </c>
      <c r="J69">
        <f t="shared" si="7"/>
        <v>90.016413297108727</v>
      </c>
      <c r="K69">
        <f t="shared" si="7"/>
        <v>81.351969361845391</v>
      </c>
      <c r="L69">
        <f t="shared" si="7"/>
        <v>73.335172620188814</v>
      </c>
      <c r="M69">
        <f t="shared" si="7"/>
        <v>63.064002506418028</v>
      </c>
      <c r="N69">
        <f t="shared" si="7"/>
        <v>99.630583911227902</v>
      </c>
    </row>
    <row r="70" spans="4:14" x14ac:dyDescent="0.25">
      <c r="D70" s="1" t="s">
        <v>29</v>
      </c>
      <c r="G70">
        <f t="shared" ref="G70:N70" si="8">MEDIAN(G61:G66)</f>
        <v>100.70095533806247</v>
      </c>
      <c r="H70">
        <f t="shared" si="8"/>
        <v>102.150095159714</v>
      </c>
      <c r="I70">
        <f t="shared" si="8"/>
        <v>99.045597168121716</v>
      </c>
      <c r="J70">
        <f t="shared" si="8"/>
        <v>87.542260732940235</v>
      </c>
      <c r="K70">
        <f t="shared" si="8"/>
        <v>76.364384548119943</v>
      </c>
      <c r="L70">
        <f t="shared" si="8"/>
        <v>72.185306591972918</v>
      </c>
      <c r="M70">
        <f t="shared" si="8"/>
        <v>60.968150721764218</v>
      </c>
      <c r="N70">
        <f t="shared" si="8"/>
        <v>96.019658547306278</v>
      </c>
    </row>
    <row r="71" spans="4:14" x14ac:dyDescent="0.25">
      <c r="D71" s="1" t="s">
        <v>30</v>
      </c>
      <c r="G71">
        <f t="shared" ref="G71:N71" si="9">STDEV(G61:G66)</f>
        <v>9.8054343199701872</v>
      </c>
      <c r="H71">
        <f t="shared" si="9"/>
        <v>9.7185006008881523</v>
      </c>
      <c r="I71">
        <f t="shared" si="9"/>
        <v>6.5288219212554965</v>
      </c>
      <c r="J71">
        <f t="shared" si="9"/>
        <v>12.481867747509034</v>
      </c>
      <c r="K71">
        <f t="shared" si="9"/>
        <v>9.8120788988193386</v>
      </c>
      <c r="L71">
        <f t="shared" si="9"/>
        <v>10.027889779557555</v>
      </c>
      <c r="M71">
        <f t="shared" si="9"/>
        <v>10.029319178140332</v>
      </c>
      <c r="N71">
        <f t="shared" si="9"/>
        <v>11.578964105468623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93F2C-923D-4A58-9F07-65D19F2D6F9C}">
  <dimension ref="A1:S71"/>
  <sheetViews>
    <sheetView topLeftCell="A58" workbookViewId="0">
      <selection activeCell="E36" sqref="E36:P43"/>
    </sheetView>
  </sheetViews>
  <sheetFormatPr defaultRowHeight="15" x14ac:dyDescent="0.25"/>
  <cols>
    <col min="1" max="1" width="16.28515625" customWidth="1"/>
  </cols>
  <sheetData>
    <row r="1" spans="1:6" x14ac:dyDescent="0.25">
      <c r="A1" s="1" t="s">
        <v>0</v>
      </c>
    </row>
    <row r="2" spans="1:6" x14ac:dyDescent="0.25">
      <c r="A2" t="s">
        <v>1</v>
      </c>
      <c r="C2" s="2">
        <v>45390</v>
      </c>
    </row>
    <row r="3" spans="1:6" x14ac:dyDescent="0.25">
      <c r="A3" t="s">
        <v>2</v>
      </c>
      <c r="C3" s="2">
        <v>45393</v>
      </c>
    </row>
    <row r="4" spans="1:6" x14ac:dyDescent="0.25">
      <c r="A4" t="s">
        <v>3</v>
      </c>
      <c r="C4" t="s">
        <v>4</v>
      </c>
      <c r="D4" s="3"/>
    </row>
    <row r="5" spans="1:6" x14ac:dyDescent="0.25">
      <c r="D5" s="3"/>
    </row>
    <row r="6" spans="1:6" x14ac:dyDescent="0.25">
      <c r="A6" s="1" t="s">
        <v>5</v>
      </c>
      <c r="D6" s="3"/>
    </row>
    <row r="7" spans="1:6" x14ac:dyDescent="0.25">
      <c r="A7" t="s">
        <v>6</v>
      </c>
      <c r="C7" t="s">
        <v>7</v>
      </c>
      <c r="D7" s="3"/>
    </row>
    <row r="8" spans="1:6" x14ac:dyDescent="0.25">
      <c r="A8" t="s">
        <v>8</v>
      </c>
      <c r="C8" s="2">
        <v>45334</v>
      </c>
      <c r="D8" s="3"/>
    </row>
    <row r="9" spans="1:6" x14ac:dyDescent="0.25">
      <c r="A9" t="s">
        <v>9</v>
      </c>
      <c r="C9" s="2">
        <v>45387</v>
      </c>
      <c r="D9" s="3"/>
    </row>
    <row r="10" spans="1:6" x14ac:dyDescent="0.25">
      <c r="A10" t="s">
        <v>10</v>
      </c>
      <c r="C10" t="s">
        <v>11</v>
      </c>
      <c r="D10" s="3"/>
    </row>
    <row r="11" spans="1:6" x14ac:dyDescent="0.25">
      <c r="A11" t="s">
        <v>12</v>
      </c>
      <c r="C11" t="s">
        <v>13</v>
      </c>
      <c r="D11" s="3"/>
    </row>
    <row r="12" spans="1:6" x14ac:dyDescent="0.25">
      <c r="A12" t="s">
        <v>14</v>
      </c>
      <c r="C12" t="s">
        <v>15</v>
      </c>
      <c r="D12" s="3"/>
    </row>
    <row r="13" spans="1:6" x14ac:dyDescent="0.25">
      <c r="D13" s="3"/>
    </row>
    <row r="14" spans="1:6" x14ac:dyDescent="0.25">
      <c r="A14" s="1"/>
      <c r="B14" s="4"/>
      <c r="C14" s="5"/>
      <c r="D14" s="3"/>
    </row>
    <row r="15" spans="1:6" x14ac:dyDescent="0.25">
      <c r="A15" s="6"/>
      <c r="B15" s="6"/>
      <c r="C15" s="6"/>
      <c r="D15" s="6"/>
      <c r="E15" s="6"/>
      <c r="F15" s="6"/>
    </row>
    <row r="16" spans="1:6" x14ac:dyDescent="0.25">
      <c r="A16" s="6"/>
      <c r="B16" s="6"/>
      <c r="C16" s="6"/>
      <c r="D16" s="6"/>
      <c r="E16" s="6"/>
      <c r="F16" s="6"/>
    </row>
    <row r="17" spans="1:5" x14ac:dyDescent="0.25">
      <c r="A17" t="s">
        <v>32</v>
      </c>
    </row>
    <row r="18" spans="1:5" x14ac:dyDescent="0.25">
      <c r="A18" t="s">
        <v>33</v>
      </c>
      <c r="B18" t="s">
        <v>80</v>
      </c>
    </row>
    <row r="19" spans="1:5" x14ac:dyDescent="0.25">
      <c r="A19" t="s">
        <v>34</v>
      </c>
      <c r="B19" t="s">
        <v>35</v>
      </c>
    </row>
    <row r="20" spans="1:5" x14ac:dyDescent="0.25">
      <c r="A20" t="s">
        <v>36</v>
      </c>
      <c r="B20" t="s">
        <v>37</v>
      </c>
      <c r="C20" t="s">
        <v>38</v>
      </c>
    </row>
    <row r="21" spans="1:5" x14ac:dyDescent="0.25">
      <c r="A21" t="s">
        <v>39</v>
      </c>
      <c r="B21" t="s">
        <v>81</v>
      </c>
    </row>
    <row r="22" spans="1:5" x14ac:dyDescent="0.25">
      <c r="A22" t="s">
        <v>34</v>
      </c>
      <c r="B22" t="s">
        <v>40</v>
      </c>
    </row>
    <row r="23" spans="1:5" x14ac:dyDescent="0.25">
      <c r="A23" t="s">
        <v>41</v>
      </c>
      <c r="B23" t="s">
        <v>42</v>
      </c>
    </row>
    <row r="24" spans="1:5" x14ac:dyDescent="0.25">
      <c r="A24" t="s">
        <v>34</v>
      </c>
      <c r="B24" t="s">
        <v>43</v>
      </c>
    </row>
    <row r="25" spans="1:5" x14ac:dyDescent="0.25">
      <c r="A25" t="s">
        <v>34</v>
      </c>
      <c r="B25" t="s">
        <v>82</v>
      </c>
    </row>
    <row r="26" spans="1:5" x14ac:dyDescent="0.25">
      <c r="A26" t="s">
        <v>44</v>
      </c>
      <c r="B26" t="s">
        <v>83</v>
      </c>
    </row>
    <row r="27" spans="1:5" x14ac:dyDescent="0.25">
      <c r="A27" t="s">
        <v>45</v>
      </c>
      <c r="B27" t="s">
        <v>46</v>
      </c>
      <c r="C27" t="s">
        <v>47</v>
      </c>
    </row>
    <row r="28" spans="1:5" x14ac:dyDescent="0.25">
      <c r="A28" t="s">
        <v>34</v>
      </c>
      <c r="B28" t="s">
        <v>48</v>
      </c>
    </row>
    <row r="29" spans="1:5" x14ac:dyDescent="0.25">
      <c r="A29" t="s">
        <v>34</v>
      </c>
      <c r="B29" t="s">
        <v>49</v>
      </c>
    </row>
    <row r="30" spans="1:5" x14ac:dyDescent="0.25">
      <c r="A30" t="s">
        <v>50</v>
      </c>
      <c r="B30" t="s">
        <v>51</v>
      </c>
    </row>
    <row r="31" spans="1:5" x14ac:dyDescent="0.25">
      <c r="A31" t="s">
        <v>52</v>
      </c>
      <c r="B31" t="s">
        <v>53</v>
      </c>
    </row>
    <row r="32" spans="1:5" x14ac:dyDescent="0.25">
      <c r="A32" s="6"/>
      <c r="B32" s="6"/>
      <c r="C32" s="6"/>
      <c r="D32" s="6"/>
      <c r="E32" s="6"/>
    </row>
    <row r="33" spans="1:19" x14ac:dyDescent="0.25">
      <c r="A33" s="6"/>
      <c r="B33" s="6"/>
      <c r="C33" s="6"/>
      <c r="D33" s="6"/>
      <c r="E33" s="6"/>
    </row>
    <row r="34" spans="1:19" x14ac:dyDescent="0.25">
      <c r="A34" s="6"/>
      <c r="B34" s="6"/>
      <c r="F34" s="1" t="s">
        <v>84</v>
      </c>
      <c r="G34" s="1" t="s">
        <v>17</v>
      </c>
    </row>
    <row r="35" spans="1:19" x14ac:dyDescent="0.25">
      <c r="G35" s="7" t="s">
        <v>18</v>
      </c>
      <c r="H35" s="7" t="s">
        <v>19</v>
      </c>
      <c r="I35" s="7" t="s">
        <v>20</v>
      </c>
      <c r="J35" s="7" t="s">
        <v>21</v>
      </c>
      <c r="K35" s="7" t="s">
        <v>22</v>
      </c>
      <c r="L35" s="7" t="s">
        <v>23</v>
      </c>
      <c r="M35" s="7" t="s">
        <v>24</v>
      </c>
      <c r="N35" s="7" t="s">
        <v>25</v>
      </c>
      <c r="O35" s="7" t="s">
        <v>26</v>
      </c>
      <c r="P35" s="7"/>
    </row>
    <row r="36" spans="1:19" x14ac:dyDescent="0.25">
      <c r="E36">
        <v>148</v>
      </c>
      <c r="F36">
        <v>190</v>
      </c>
      <c r="G36" s="8">
        <v>232</v>
      </c>
      <c r="H36" s="8">
        <v>274</v>
      </c>
      <c r="I36" s="8">
        <v>309</v>
      </c>
      <c r="J36" s="8">
        <v>309</v>
      </c>
      <c r="K36" s="8">
        <v>309</v>
      </c>
      <c r="L36" s="8">
        <v>274</v>
      </c>
      <c r="M36" s="8">
        <v>281</v>
      </c>
      <c r="N36" s="8">
        <v>218</v>
      </c>
      <c r="O36" s="8">
        <v>169</v>
      </c>
      <c r="P36" s="8">
        <v>134</v>
      </c>
    </row>
    <row r="37" spans="1:19" x14ac:dyDescent="0.25">
      <c r="E37">
        <v>162</v>
      </c>
      <c r="F37">
        <v>232</v>
      </c>
      <c r="G37" s="9">
        <v>42594</v>
      </c>
      <c r="H37" s="10">
        <v>42868</v>
      </c>
      <c r="I37" s="10">
        <v>40957</v>
      </c>
      <c r="J37" s="10">
        <v>39854</v>
      </c>
      <c r="K37" s="10">
        <v>33481</v>
      </c>
      <c r="L37" s="10">
        <v>30965</v>
      </c>
      <c r="M37" s="10">
        <v>27789</v>
      </c>
      <c r="N37" s="11">
        <v>39516</v>
      </c>
      <c r="O37" s="12">
        <v>927</v>
      </c>
      <c r="P37" s="8">
        <v>169</v>
      </c>
    </row>
    <row r="38" spans="1:19" x14ac:dyDescent="0.25">
      <c r="E38">
        <v>176</v>
      </c>
      <c r="F38">
        <v>246</v>
      </c>
      <c r="G38" s="13">
        <v>32272</v>
      </c>
      <c r="H38" s="12">
        <v>32357</v>
      </c>
      <c r="I38" s="12">
        <v>35146</v>
      </c>
      <c r="J38" s="12">
        <v>27164</v>
      </c>
      <c r="K38" s="12">
        <v>27522</v>
      </c>
      <c r="L38" s="12">
        <v>21100</v>
      </c>
      <c r="M38" s="12">
        <v>18529</v>
      </c>
      <c r="N38" s="14">
        <v>33874</v>
      </c>
      <c r="O38" s="12">
        <v>906</v>
      </c>
      <c r="P38" s="8">
        <v>183</v>
      </c>
    </row>
    <row r="39" spans="1:19" x14ac:dyDescent="0.25">
      <c r="E39">
        <v>183</v>
      </c>
      <c r="F39">
        <v>274</v>
      </c>
      <c r="G39" s="13">
        <v>36755</v>
      </c>
      <c r="H39" s="12">
        <v>37395</v>
      </c>
      <c r="I39" s="12">
        <v>33874</v>
      </c>
      <c r="J39" s="12">
        <v>31682</v>
      </c>
      <c r="K39" s="12">
        <v>26356</v>
      </c>
      <c r="L39" s="12">
        <v>23616</v>
      </c>
      <c r="M39" s="12">
        <v>21030</v>
      </c>
      <c r="N39" s="14">
        <v>31584</v>
      </c>
      <c r="O39" s="12">
        <v>927</v>
      </c>
      <c r="P39" s="8">
        <v>197</v>
      </c>
    </row>
    <row r="40" spans="1:19" x14ac:dyDescent="0.25">
      <c r="E40">
        <v>176</v>
      </c>
      <c r="F40">
        <v>218</v>
      </c>
      <c r="G40" s="13">
        <v>34486</v>
      </c>
      <c r="H40" s="12">
        <v>37085</v>
      </c>
      <c r="I40" s="12">
        <v>35701</v>
      </c>
      <c r="J40" s="12">
        <v>31647</v>
      </c>
      <c r="K40" s="12">
        <v>27543</v>
      </c>
      <c r="L40" s="12">
        <v>24459</v>
      </c>
      <c r="M40" s="12">
        <v>21557</v>
      </c>
      <c r="N40" s="14">
        <v>34753</v>
      </c>
      <c r="O40" s="8">
        <v>246</v>
      </c>
      <c r="P40" s="8">
        <v>204</v>
      </c>
    </row>
    <row r="41" spans="1:19" x14ac:dyDescent="0.25">
      <c r="E41">
        <v>162</v>
      </c>
      <c r="F41">
        <v>211</v>
      </c>
      <c r="G41" s="13">
        <v>37598</v>
      </c>
      <c r="H41" s="12">
        <v>38371</v>
      </c>
      <c r="I41" s="12">
        <v>36832</v>
      </c>
      <c r="J41" s="12">
        <v>32047</v>
      </c>
      <c r="K41" s="12">
        <v>27206</v>
      </c>
      <c r="L41" s="12">
        <v>25808</v>
      </c>
      <c r="M41" s="12">
        <v>21599</v>
      </c>
      <c r="N41" s="14">
        <v>35785</v>
      </c>
      <c r="O41" s="8">
        <v>239</v>
      </c>
      <c r="P41" s="8">
        <v>176</v>
      </c>
    </row>
    <row r="42" spans="1:19" x14ac:dyDescent="0.25">
      <c r="E42">
        <v>155</v>
      </c>
      <c r="F42">
        <v>176</v>
      </c>
      <c r="G42" s="15">
        <v>38940</v>
      </c>
      <c r="H42" s="16">
        <v>38694</v>
      </c>
      <c r="I42" s="16">
        <v>37043</v>
      </c>
      <c r="J42" s="16">
        <v>32764</v>
      </c>
      <c r="K42" s="16">
        <v>32068</v>
      </c>
      <c r="L42" s="16">
        <v>27993</v>
      </c>
      <c r="M42" s="16">
        <v>22049</v>
      </c>
      <c r="N42" s="17">
        <v>42728</v>
      </c>
      <c r="O42" s="8">
        <v>190</v>
      </c>
      <c r="P42" s="8">
        <v>183</v>
      </c>
    </row>
    <row r="43" spans="1:19" x14ac:dyDescent="0.25">
      <c r="E43">
        <v>155</v>
      </c>
      <c r="F43">
        <v>155</v>
      </c>
      <c r="G43" s="8">
        <v>183</v>
      </c>
      <c r="H43" s="8">
        <v>211</v>
      </c>
      <c r="I43" s="8">
        <v>225</v>
      </c>
      <c r="J43" s="8">
        <v>225</v>
      </c>
      <c r="K43" s="8">
        <v>197</v>
      </c>
      <c r="L43" s="8">
        <v>183</v>
      </c>
      <c r="M43" s="8">
        <v>162</v>
      </c>
      <c r="N43" s="8">
        <v>162</v>
      </c>
      <c r="O43" s="8">
        <v>119</v>
      </c>
      <c r="P43" s="8">
        <v>98</v>
      </c>
    </row>
    <row r="44" spans="1:19" x14ac:dyDescent="0.25">
      <c r="R44" t="s">
        <v>27</v>
      </c>
      <c r="S44">
        <f>AVERAGE(O37:O39)</f>
        <v>920</v>
      </c>
    </row>
    <row r="45" spans="1:19" x14ac:dyDescent="0.25">
      <c r="G45" s="7" t="s">
        <v>18</v>
      </c>
      <c r="H45" s="7" t="s">
        <v>19</v>
      </c>
      <c r="I45" s="7" t="s">
        <v>20</v>
      </c>
      <c r="J45" s="7" t="s">
        <v>21</v>
      </c>
      <c r="K45" s="7" t="s">
        <v>22</v>
      </c>
      <c r="L45" s="7" t="s">
        <v>23</v>
      </c>
      <c r="M45" s="7" t="s">
        <v>24</v>
      </c>
      <c r="N45" s="7" t="s">
        <v>18</v>
      </c>
      <c r="O45" s="7" t="s">
        <v>26</v>
      </c>
    </row>
    <row r="46" spans="1:19" x14ac:dyDescent="0.25">
      <c r="G46">
        <f>G37-$S$44</f>
        <v>41674</v>
      </c>
      <c r="H46">
        <f t="shared" ref="H46:N46" si="0">H37-$S$44</f>
        <v>41948</v>
      </c>
      <c r="I46">
        <f t="shared" si="0"/>
        <v>40037</v>
      </c>
      <c r="J46">
        <f t="shared" si="0"/>
        <v>38934</v>
      </c>
      <c r="K46">
        <f t="shared" si="0"/>
        <v>32561</v>
      </c>
      <c r="L46">
        <f t="shared" si="0"/>
        <v>30045</v>
      </c>
      <c r="M46">
        <f t="shared" si="0"/>
        <v>26869</v>
      </c>
      <c r="N46">
        <f t="shared" si="0"/>
        <v>38596</v>
      </c>
    </row>
    <row r="47" spans="1:19" x14ac:dyDescent="0.25">
      <c r="G47">
        <f t="shared" ref="G47:N47" si="1">G38-$S$44</f>
        <v>31352</v>
      </c>
      <c r="H47">
        <f t="shared" si="1"/>
        <v>31437</v>
      </c>
      <c r="I47">
        <f t="shared" si="1"/>
        <v>34226</v>
      </c>
      <c r="J47">
        <f t="shared" si="1"/>
        <v>26244</v>
      </c>
      <c r="K47">
        <f t="shared" si="1"/>
        <v>26602</v>
      </c>
      <c r="L47">
        <f t="shared" si="1"/>
        <v>20180</v>
      </c>
      <c r="M47">
        <f t="shared" si="1"/>
        <v>17609</v>
      </c>
      <c r="N47">
        <f t="shared" si="1"/>
        <v>32954</v>
      </c>
    </row>
    <row r="48" spans="1:19" x14ac:dyDescent="0.25">
      <c r="G48">
        <f t="shared" ref="G48:N48" si="2">G39-$S$44</f>
        <v>35835</v>
      </c>
      <c r="H48">
        <f t="shared" si="2"/>
        <v>36475</v>
      </c>
      <c r="I48">
        <f t="shared" si="2"/>
        <v>32954</v>
      </c>
      <c r="J48">
        <f t="shared" si="2"/>
        <v>30762</v>
      </c>
      <c r="K48">
        <f t="shared" si="2"/>
        <v>25436</v>
      </c>
      <c r="L48">
        <f t="shared" si="2"/>
        <v>22696</v>
      </c>
      <c r="M48">
        <f t="shared" si="2"/>
        <v>20110</v>
      </c>
      <c r="N48">
        <f t="shared" si="2"/>
        <v>30664</v>
      </c>
    </row>
    <row r="49" spans="3:17" x14ac:dyDescent="0.25">
      <c r="G49">
        <f t="shared" ref="G49:N49" si="3">G40-$S$44</f>
        <v>33566</v>
      </c>
      <c r="H49">
        <f t="shared" si="3"/>
        <v>36165</v>
      </c>
      <c r="I49">
        <f t="shared" si="3"/>
        <v>34781</v>
      </c>
      <c r="J49">
        <f t="shared" si="3"/>
        <v>30727</v>
      </c>
      <c r="K49">
        <f t="shared" si="3"/>
        <v>26623</v>
      </c>
      <c r="L49">
        <f t="shared" si="3"/>
        <v>23539</v>
      </c>
      <c r="M49">
        <f t="shared" si="3"/>
        <v>20637</v>
      </c>
      <c r="N49">
        <f t="shared" si="3"/>
        <v>33833</v>
      </c>
    </row>
    <row r="50" spans="3:17" x14ac:dyDescent="0.25">
      <c r="G50">
        <f t="shared" ref="G50:N50" si="4">G41-$S$44</f>
        <v>36678</v>
      </c>
      <c r="H50">
        <f t="shared" si="4"/>
        <v>37451</v>
      </c>
      <c r="I50">
        <f t="shared" si="4"/>
        <v>35912</v>
      </c>
      <c r="J50">
        <f t="shared" si="4"/>
        <v>31127</v>
      </c>
      <c r="K50">
        <f t="shared" si="4"/>
        <v>26286</v>
      </c>
      <c r="L50">
        <f t="shared" si="4"/>
        <v>24888</v>
      </c>
      <c r="M50">
        <f t="shared" si="4"/>
        <v>20679</v>
      </c>
      <c r="N50">
        <f t="shared" si="4"/>
        <v>34865</v>
      </c>
    </row>
    <row r="51" spans="3:17" x14ac:dyDescent="0.25">
      <c r="G51">
        <f t="shared" ref="G51:N51" si="5">G42-$S$44</f>
        <v>38020</v>
      </c>
      <c r="H51">
        <f t="shared" si="5"/>
        <v>37774</v>
      </c>
      <c r="I51">
        <f t="shared" si="5"/>
        <v>36123</v>
      </c>
      <c r="J51">
        <f t="shared" si="5"/>
        <v>31844</v>
      </c>
      <c r="K51">
        <f t="shared" si="5"/>
        <v>31148</v>
      </c>
      <c r="L51">
        <f t="shared" si="5"/>
        <v>27073</v>
      </c>
      <c r="M51">
        <f t="shared" si="5"/>
        <v>21129</v>
      </c>
      <c r="N51">
        <f t="shared" si="5"/>
        <v>41808</v>
      </c>
    </row>
    <row r="52" spans="3:17" x14ac:dyDescent="0.25">
      <c r="P52" t="s">
        <v>18</v>
      </c>
      <c r="Q52">
        <f>AVERAGE(G46:G51,N46:N51)</f>
        <v>35820.416666666664</v>
      </c>
    </row>
    <row r="54" spans="3:17" x14ac:dyDescent="0.25">
      <c r="D54" t="s">
        <v>28</v>
      </c>
      <c r="G54">
        <f>AVERAGE(G46:G51)</f>
        <v>36187.5</v>
      </c>
      <c r="H54">
        <f t="shared" ref="H54:M54" si="6">AVERAGE(H46:H51)</f>
        <v>36875</v>
      </c>
      <c r="I54">
        <f t="shared" si="6"/>
        <v>35672.166666666664</v>
      </c>
      <c r="J54">
        <f t="shared" si="6"/>
        <v>31606.333333333332</v>
      </c>
      <c r="K54">
        <f t="shared" si="6"/>
        <v>28109.333333333332</v>
      </c>
      <c r="L54">
        <f t="shared" si="6"/>
        <v>24736.833333333332</v>
      </c>
      <c r="M54">
        <f t="shared" si="6"/>
        <v>21172.166666666668</v>
      </c>
      <c r="N54">
        <f>AVERAGE(N46:N51)</f>
        <v>35453.333333333336</v>
      </c>
    </row>
    <row r="55" spans="3:17" x14ac:dyDescent="0.25">
      <c r="D55" t="s">
        <v>29</v>
      </c>
      <c r="G55">
        <f>MEDIAN(G46:G51)</f>
        <v>36256.5</v>
      </c>
      <c r="H55">
        <f t="shared" ref="H55:N55" si="7">MEDIAN(H46:H51)</f>
        <v>36963</v>
      </c>
      <c r="I55">
        <f t="shared" si="7"/>
        <v>35346.5</v>
      </c>
      <c r="J55">
        <f t="shared" si="7"/>
        <v>30944.5</v>
      </c>
      <c r="K55">
        <f t="shared" si="7"/>
        <v>26612.5</v>
      </c>
      <c r="L55">
        <f t="shared" si="7"/>
        <v>24213.5</v>
      </c>
      <c r="M55">
        <f t="shared" si="7"/>
        <v>20658</v>
      </c>
      <c r="N55">
        <f t="shared" si="7"/>
        <v>34349</v>
      </c>
    </row>
    <row r="56" spans="3:17" x14ac:dyDescent="0.25">
      <c r="D56" t="s">
        <v>30</v>
      </c>
      <c r="G56">
        <f>STDEV(G46:G51)</f>
        <v>3579.9136162762366</v>
      </c>
      <c r="H56">
        <f t="shared" ref="H56:N56" si="8">STDEV(H46:H51)</f>
        <v>3379.6819376976882</v>
      </c>
      <c r="I56">
        <f t="shared" si="8"/>
        <v>2432.552027535417</v>
      </c>
      <c r="J56">
        <f t="shared" si="8"/>
        <v>4104.1854084174365</v>
      </c>
      <c r="K56">
        <f t="shared" si="8"/>
        <v>2966.591557101629</v>
      </c>
      <c r="L56">
        <f t="shared" si="8"/>
        <v>3464.7278344289466</v>
      </c>
      <c r="M56">
        <f t="shared" si="8"/>
        <v>3059.7302114184345</v>
      </c>
      <c r="N56">
        <f t="shared" si="8"/>
        <v>4059.9049085744118</v>
      </c>
    </row>
    <row r="60" spans="3:17" x14ac:dyDescent="0.25">
      <c r="C60" s="1" t="s">
        <v>31</v>
      </c>
      <c r="G60" s="7" t="s">
        <v>18</v>
      </c>
      <c r="H60" s="7" t="s">
        <v>19</v>
      </c>
      <c r="I60" s="7" t="s">
        <v>20</v>
      </c>
      <c r="J60" s="7" t="s">
        <v>21</v>
      </c>
      <c r="K60" s="7" t="s">
        <v>22</v>
      </c>
      <c r="L60" s="7" t="s">
        <v>23</v>
      </c>
      <c r="M60" s="7" t="s">
        <v>24</v>
      </c>
      <c r="N60" s="7" t="s">
        <v>18</v>
      </c>
    </row>
    <row r="61" spans="3:17" x14ac:dyDescent="0.25">
      <c r="G61">
        <f>G46/$Q$52*100</f>
        <v>116.34147192592678</v>
      </c>
      <c r="H61">
        <f t="shared" ref="H61:N61" si="9">H46/$Q$52*100</f>
        <v>117.10639881817866</v>
      </c>
      <c r="I61">
        <f t="shared" si="9"/>
        <v>111.7714525003199</v>
      </c>
      <c r="J61">
        <f t="shared" si="9"/>
        <v>108.69220300340821</v>
      </c>
      <c r="K61">
        <f t="shared" si="9"/>
        <v>90.900673498586698</v>
      </c>
      <c r="L61">
        <f t="shared" si="9"/>
        <v>83.876746269003959</v>
      </c>
      <c r="M61">
        <f t="shared" si="9"/>
        <v>75.010294408449568</v>
      </c>
      <c r="N61">
        <f t="shared" si="9"/>
        <v>107.74860705603184</v>
      </c>
    </row>
    <row r="62" spans="3:17" x14ac:dyDescent="0.25">
      <c r="G62">
        <f t="shared" ref="G62:N62" si="10">G47/$Q$52*100</f>
        <v>87.525503379125041</v>
      </c>
      <c r="H62">
        <f t="shared" si="10"/>
        <v>87.762798217962285</v>
      </c>
      <c r="I62">
        <f t="shared" si="10"/>
        <v>95.548860635810584</v>
      </c>
      <c r="J62">
        <f t="shared" si="10"/>
        <v>73.265479416999156</v>
      </c>
      <c r="K62">
        <f t="shared" si="10"/>
        <v>74.264909444101946</v>
      </c>
      <c r="L62">
        <f t="shared" si="10"/>
        <v>56.336586443950729</v>
      </c>
      <c r="M62">
        <f t="shared" si="10"/>
        <v>49.159115495120339</v>
      </c>
      <c r="N62">
        <f t="shared" si="10"/>
        <v>91.997813165210715</v>
      </c>
    </row>
    <row r="63" spans="3:17" x14ac:dyDescent="0.25">
      <c r="G63">
        <f t="shared" ref="G63:N63" si="11">G48/$Q$52*100</f>
        <v>100.04071234980051</v>
      </c>
      <c r="H63">
        <f t="shared" si="11"/>
        <v>101.82740290104573</v>
      </c>
      <c r="I63">
        <f t="shared" si="11"/>
        <v>91.997813165210715</v>
      </c>
      <c r="J63">
        <f t="shared" si="11"/>
        <v>85.878398027195857</v>
      </c>
      <c r="K63">
        <f t="shared" si="11"/>
        <v>71.009782596052077</v>
      </c>
      <c r="L63">
        <f t="shared" si="11"/>
        <v>63.36051367353349</v>
      </c>
      <c r="M63">
        <f t="shared" si="11"/>
        <v>56.141167164908289</v>
      </c>
      <c r="N63">
        <f t="shared" si="11"/>
        <v>85.604811036536432</v>
      </c>
    </row>
    <row r="64" spans="3:17" x14ac:dyDescent="0.25">
      <c r="G64">
        <f t="shared" ref="G64:N64" si="12">G49/$Q$52*100</f>
        <v>93.70633600483896</v>
      </c>
      <c r="H64">
        <f t="shared" si="12"/>
        <v>100.96197466528633</v>
      </c>
      <c r="I64">
        <f t="shared" si="12"/>
        <v>97.098256348218541</v>
      </c>
      <c r="J64">
        <f t="shared" si="12"/>
        <v>85.78068838767463</v>
      </c>
      <c r="K64">
        <f t="shared" si="12"/>
        <v>74.323535227814688</v>
      </c>
      <c r="L64">
        <f t="shared" si="12"/>
        <v>65.713920134001796</v>
      </c>
      <c r="M64">
        <f t="shared" si="12"/>
        <v>57.612395165699269</v>
      </c>
      <c r="N64">
        <f t="shared" si="12"/>
        <v>94.451720969186567</v>
      </c>
    </row>
    <row r="65" spans="4:14" x14ac:dyDescent="0.25">
      <c r="G65">
        <f t="shared" ref="G65:N65" si="13">G50/$Q$52*100</f>
        <v>102.39411881026884</v>
      </c>
      <c r="H65">
        <f t="shared" si="13"/>
        <v>104.55210599169469</v>
      </c>
      <c r="I65">
        <f t="shared" si="13"/>
        <v>100.25567355674721</v>
      </c>
      <c r="J65">
        <f t="shared" si="13"/>
        <v>86.897369982202889</v>
      </c>
      <c r="K65">
        <f t="shared" si="13"/>
        <v>73.382730984424626</v>
      </c>
      <c r="L65">
        <f t="shared" si="13"/>
        <v>69.479928811548348</v>
      </c>
      <c r="M65">
        <f t="shared" si="13"/>
        <v>57.729646733124738</v>
      </c>
      <c r="N65">
        <f t="shared" si="13"/>
        <v>97.332759483069481</v>
      </c>
    </row>
    <row r="69" spans="4:14" x14ac:dyDescent="0.25">
      <c r="D69" s="1" t="s">
        <v>28</v>
      </c>
      <c r="G69">
        <f t="shared" ref="G69:N69" si="14">AVERAGE(G61:G66)</f>
        <v>100.00162849399202</v>
      </c>
      <c r="H69">
        <f t="shared" si="14"/>
        <v>102.44213611883353</v>
      </c>
      <c r="I69">
        <f t="shared" si="14"/>
        <v>99.334411241261392</v>
      </c>
      <c r="J69">
        <f t="shared" si="14"/>
        <v>88.102827763496137</v>
      </c>
      <c r="K69">
        <f t="shared" si="14"/>
        <v>76.776326350196001</v>
      </c>
      <c r="L69">
        <f t="shared" si="14"/>
        <v>67.753539066407669</v>
      </c>
      <c r="M69">
        <f t="shared" si="14"/>
        <v>59.130523793460441</v>
      </c>
      <c r="N69">
        <f t="shared" si="14"/>
        <v>95.427142342007002</v>
      </c>
    </row>
    <row r="70" spans="4:14" x14ac:dyDescent="0.25">
      <c r="D70" s="1" t="s">
        <v>29</v>
      </c>
      <c r="G70">
        <f t="shared" ref="G70:N70" si="15">MEDIAN(G61:G66)</f>
        <v>100.04071234980051</v>
      </c>
      <c r="H70">
        <f t="shared" si="15"/>
        <v>101.82740290104573</v>
      </c>
      <c r="I70">
        <f t="shared" si="15"/>
        <v>97.098256348218541</v>
      </c>
      <c r="J70">
        <f t="shared" si="15"/>
        <v>85.878398027195857</v>
      </c>
      <c r="K70">
        <f t="shared" si="15"/>
        <v>74.264909444101946</v>
      </c>
      <c r="L70">
        <f t="shared" si="15"/>
        <v>65.713920134001796</v>
      </c>
      <c r="M70">
        <f t="shared" si="15"/>
        <v>57.612395165699269</v>
      </c>
      <c r="N70">
        <f t="shared" si="15"/>
        <v>94.451720969186567</v>
      </c>
    </row>
    <row r="71" spans="4:14" x14ac:dyDescent="0.25">
      <c r="D71" s="1" t="s">
        <v>30</v>
      </c>
      <c r="G71">
        <f t="shared" ref="G71:N71" si="16">STDEV(G61:G66)</f>
        <v>10.816658752211866</v>
      </c>
      <c r="H71">
        <f t="shared" si="16"/>
        <v>10.458779917434926</v>
      </c>
      <c r="I71">
        <f t="shared" si="16"/>
        <v>7.5611700971985281</v>
      </c>
      <c r="J71">
        <f t="shared" si="16"/>
        <v>12.804909469810461</v>
      </c>
      <c r="K71">
        <f t="shared" si="16"/>
        <v>8.0092149726040773</v>
      </c>
      <c r="L71">
        <f t="shared" si="16"/>
        <v>10.207151374468674</v>
      </c>
      <c r="M71">
        <f t="shared" si="16"/>
        <v>9.5498628571062376</v>
      </c>
      <c r="N71">
        <f t="shared" si="16"/>
        <v>8.1338767989052858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B5BF5-AFA2-4A72-8982-9BE772F3A9FB}">
  <dimension ref="A1:AC86"/>
  <sheetViews>
    <sheetView tabSelected="1" topLeftCell="J1" workbookViewId="0">
      <selection activeCell="AF70" sqref="AF70"/>
    </sheetView>
  </sheetViews>
  <sheetFormatPr defaultRowHeight="15" x14ac:dyDescent="0.25"/>
  <sheetData>
    <row r="1" spans="1:29" x14ac:dyDescent="0.25">
      <c r="A1" s="1" t="s">
        <v>85</v>
      </c>
      <c r="K1" s="1" t="s">
        <v>86</v>
      </c>
      <c r="U1" s="1" t="s">
        <v>87</v>
      </c>
    </row>
    <row r="3" spans="1:29" x14ac:dyDescent="0.25">
      <c r="B3" s="1" t="s">
        <v>16</v>
      </c>
      <c r="K3" s="1" t="s">
        <v>16</v>
      </c>
      <c r="V3" s="1" t="s">
        <v>16</v>
      </c>
    </row>
    <row r="4" spans="1:29" x14ac:dyDescent="0.25">
      <c r="B4" s="7" t="s">
        <v>18</v>
      </c>
      <c r="C4" s="7" t="s">
        <v>19</v>
      </c>
      <c r="D4" s="7" t="s">
        <v>20</v>
      </c>
      <c r="E4" s="7" t="s">
        <v>21</v>
      </c>
      <c r="F4" s="7" t="s">
        <v>22</v>
      </c>
      <c r="G4" s="7" t="s">
        <v>23</v>
      </c>
      <c r="H4" s="7" t="s">
        <v>24</v>
      </c>
      <c r="I4" s="7" t="s">
        <v>18</v>
      </c>
      <c r="K4" s="7" t="s">
        <v>18</v>
      </c>
      <c r="L4" s="7" t="s">
        <v>19</v>
      </c>
      <c r="M4" s="7" t="s">
        <v>20</v>
      </c>
      <c r="N4" s="7" t="s">
        <v>21</v>
      </c>
      <c r="O4" s="7" t="s">
        <v>22</v>
      </c>
      <c r="P4" s="7" t="s">
        <v>23</v>
      </c>
      <c r="Q4" s="7" t="s">
        <v>24</v>
      </c>
      <c r="R4" s="7" t="s">
        <v>18</v>
      </c>
      <c r="V4" s="7" t="s">
        <v>18</v>
      </c>
      <c r="W4" s="7" t="s">
        <v>19</v>
      </c>
      <c r="X4" s="7" t="s">
        <v>20</v>
      </c>
      <c r="Y4" s="7" t="s">
        <v>21</v>
      </c>
      <c r="Z4" s="7" t="s">
        <v>22</v>
      </c>
      <c r="AA4" s="7" t="s">
        <v>23</v>
      </c>
      <c r="AB4" s="7" t="s">
        <v>24</v>
      </c>
      <c r="AC4" s="7" t="s">
        <v>18</v>
      </c>
    </row>
    <row r="5" spans="1:29" x14ac:dyDescent="0.25">
      <c r="B5">
        <f>'00h'!G46</f>
        <v>18844</v>
      </c>
      <c r="C5">
        <f>'00h'!H46</f>
        <v>19674</v>
      </c>
      <c r="D5">
        <f>'00h'!I46</f>
        <v>17179</v>
      </c>
      <c r="E5">
        <f>'00h'!J46</f>
        <v>18901</v>
      </c>
      <c r="F5">
        <f>'00h'!K46</f>
        <v>19540</v>
      </c>
      <c r="G5">
        <f>'00h'!L46</f>
        <v>19076</v>
      </c>
      <c r="H5">
        <f>'00h'!M46</f>
        <v>19758</v>
      </c>
      <c r="I5">
        <f>'00h'!N46</f>
        <v>17207</v>
      </c>
      <c r="K5">
        <f>B5/B5*100</f>
        <v>100</v>
      </c>
      <c r="L5">
        <f t="shared" ref="L5:L10" si="0">C5/C5*100</f>
        <v>100</v>
      </c>
      <c r="M5">
        <f t="shared" ref="M5:M10" si="1">D5/D5*100</f>
        <v>100</v>
      </c>
      <c r="N5">
        <f t="shared" ref="N5:N10" si="2">E5/E5*100</f>
        <v>100</v>
      </c>
      <c r="O5">
        <f t="shared" ref="O5:O10" si="3">F5/F5*100</f>
        <v>100</v>
      </c>
      <c r="P5">
        <f t="shared" ref="P5:P10" si="4">G5/G5*100</f>
        <v>100</v>
      </c>
      <c r="Q5">
        <f t="shared" ref="Q5:R10" si="5">H5/H5*100</f>
        <v>100</v>
      </c>
      <c r="R5">
        <f t="shared" si="5"/>
        <v>100</v>
      </c>
      <c r="V5">
        <f>K5/$T$14*100</f>
        <v>100</v>
      </c>
      <c r="W5">
        <f t="shared" ref="W5:W10" si="6">L5/$T$14*100</f>
        <v>100</v>
      </c>
      <c r="X5">
        <f t="shared" ref="X5:X10" si="7">M5/$T$14*100</f>
        <v>100</v>
      </c>
      <c r="Y5">
        <f t="shared" ref="Y5:Y10" si="8">N5/$T$14*100</f>
        <v>100</v>
      </c>
      <c r="Z5">
        <f t="shared" ref="Z5:Z10" si="9">O5/$T$14*100</f>
        <v>100</v>
      </c>
      <c r="AA5">
        <f t="shared" ref="AA5:AA10" si="10">P5/$T$14*100</f>
        <v>100</v>
      </c>
      <c r="AB5">
        <f t="shared" ref="AB5:AB10" si="11">Q5/$T$14*100</f>
        <v>100</v>
      </c>
      <c r="AC5">
        <f t="shared" ref="AC5:AC10" si="12">R5/$T$14*100</f>
        <v>100</v>
      </c>
    </row>
    <row r="6" spans="1:29" x14ac:dyDescent="0.25">
      <c r="B6">
        <f>'00h'!G47</f>
        <v>12443</v>
      </c>
      <c r="C6">
        <f>'00h'!H47</f>
        <v>12176</v>
      </c>
      <c r="D6">
        <f>'00h'!I47</f>
        <v>13926</v>
      </c>
      <c r="E6">
        <f>'00h'!J47</f>
        <v>11586</v>
      </c>
      <c r="F6">
        <f>'00h'!K47</f>
        <v>12788</v>
      </c>
      <c r="G6">
        <f>'00h'!L47</f>
        <v>11663</v>
      </c>
      <c r="H6">
        <f>'00h'!M47</f>
        <v>10504</v>
      </c>
      <c r="I6">
        <f>'00h'!N47</f>
        <v>13961</v>
      </c>
      <c r="K6">
        <f t="shared" ref="K6:K10" si="13">B6/B6*100</f>
        <v>100</v>
      </c>
      <c r="L6">
        <f t="shared" si="0"/>
        <v>100</v>
      </c>
      <c r="M6">
        <f t="shared" si="1"/>
        <v>100</v>
      </c>
      <c r="N6">
        <f t="shared" si="2"/>
        <v>100</v>
      </c>
      <c r="O6">
        <f t="shared" si="3"/>
        <v>100</v>
      </c>
      <c r="P6">
        <f t="shared" si="4"/>
        <v>100</v>
      </c>
      <c r="Q6">
        <f t="shared" si="5"/>
        <v>100</v>
      </c>
      <c r="R6">
        <f t="shared" si="5"/>
        <v>100</v>
      </c>
      <c r="V6">
        <f t="shared" ref="V6:V10" si="14">K6/$T$14*100</f>
        <v>100</v>
      </c>
      <c r="W6">
        <f t="shared" si="6"/>
        <v>100</v>
      </c>
      <c r="X6">
        <f t="shared" si="7"/>
        <v>100</v>
      </c>
      <c r="Y6">
        <f t="shared" si="8"/>
        <v>100</v>
      </c>
      <c r="Z6">
        <f t="shared" si="9"/>
        <v>100</v>
      </c>
      <c r="AA6">
        <f t="shared" si="10"/>
        <v>100</v>
      </c>
      <c r="AB6">
        <f t="shared" si="11"/>
        <v>100</v>
      </c>
      <c r="AC6">
        <f t="shared" si="12"/>
        <v>100</v>
      </c>
    </row>
    <row r="7" spans="1:29" x14ac:dyDescent="0.25">
      <c r="B7">
        <f>'00h'!G48</f>
        <v>15633</v>
      </c>
      <c r="C7">
        <f>'00h'!H48</f>
        <v>16266</v>
      </c>
      <c r="D7">
        <f>'00h'!I48</f>
        <v>14242</v>
      </c>
      <c r="E7">
        <f>'00h'!J48</f>
        <v>14031</v>
      </c>
      <c r="F7">
        <f>'00h'!K48</f>
        <v>13076</v>
      </c>
      <c r="G7">
        <f>'00h'!L48</f>
        <v>13483</v>
      </c>
      <c r="H7">
        <f>'00h'!M48</f>
        <v>11270</v>
      </c>
      <c r="I7">
        <f>'00h'!N48</f>
        <v>12148</v>
      </c>
      <c r="K7">
        <f t="shared" si="13"/>
        <v>100</v>
      </c>
      <c r="L7">
        <f t="shared" si="0"/>
        <v>100</v>
      </c>
      <c r="M7">
        <f t="shared" si="1"/>
        <v>100</v>
      </c>
      <c r="N7">
        <f t="shared" si="2"/>
        <v>100</v>
      </c>
      <c r="O7">
        <f t="shared" si="3"/>
        <v>100</v>
      </c>
      <c r="P7">
        <f t="shared" si="4"/>
        <v>100</v>
      </c>
      <c r="Q7">
        <f t="shared" si="5"/>
        <v>100</v>
      </c>
      <c r="R7">
        <f t="shared" si="5"/>
        <v>100</v>
      </c>
      <c r="V7">
        <f t="shared" si="14"/>
        <v>100</v>
      </c>
      <c r="W7">
        <f t="shared" si="6"/>
        <v>100</v>
      </c>
      <c r="X7">
        <f t="shared" si="7"/>
        <v>100</v>
      </c>
      <c r="Y7">
        <f t="shared" si="8"/>
        <v>100</v>
      </c>
      <c r="Z7">
        <f t="shared" si="9"/>
        <v>100</v>
      </c>
      <c r="AA7">
        <f t="shared" si="10"/>
        <v>100</v>
      </c>
      <c r="AB7">
        <f t="shared" si="11"/>
        <v>100</v>
      </c>
      <c r="AC7">
        <f t="shared" si="12"/>
        <v>100</v>
      </c>
    </row>
    <row r="8" spans="1:29" x14ac:dyDescent="0.25">
      <c r="B8">
        <f>'00h'!G49</f>
        <v>15043</v>
      </c>
      <c r="C8">
        <f>'00h'!H49</f>
        <v>15345</v>
      </c>
      <c r="D8">
        <f>'00h'!I49</f>
        <v>14362</v>
      </c>
      <c r="E8">
        <f>'00h'!J49</f>
        <v>13715</v>
      </c>
      <c r="F8">
        <f>'00h'!K49</f>
        <v>14699</v>
      </c>
      <c r="G8">
        <f>'00h'!L49</f>
        <v>14010</v>
      </c>
      <c r="H8">
        <f>'00h'!M49</f>
        <v>12746</v>
      </c>
      <c r="I8">
        <f>'00h'!N49</f>
        <v>13982</v>
      </c>
      <c r="K8">
        <f t="shared" si="13"/>
        <v>100</v>
      </c>
      <c r="L8">
        <f t="shared" si="0"/>
        <v>100</v>
      </c>
      <c r="M8">
        <f t="shared" si="1"/>
        <v>100</v>
      </c>
      <c r="N8">
        <f t="shared" si="2"/>
        <v>100</v>
      </c>
      <c r="O8">
        <f t="shared" si="3"/>
        <v>100</v>
      </c>
      <c r="P8">
        <f t="shared" si="4"/>
        <v>100</v>
      </c>
      <c r="Q8">
        <f t="shared" si="5"/>
        <v>100</v>
      </c>
      <c r="R8">
        <f t="shared" si="5"/>
        <v>100</v>
      </c>
      <c r="V8">
        <f t="shared" si="14"/>
        <v>100</v>
      </c>
      <c r="W8">
        <f t="shared" si="6"/>
        <v>100</v>
      </c>
      <c r="X8">
        <f t="shared" si="7"/>
        <v>100</v>
      </c>
      <c r="Y8">
        <f t="shared" si="8"/>
        <v>100</v>
      </c>
      <c r="Z8">
        <f t="shared" si="9"/>
        <v>100</v>
      </c>
      <c r="AA8">
        <f t="shared" si="10"/>
        <v>100</v>
      </c>
      <c r="AB8">
        <f t="shared" si="11"/>
        <v>100</v>
      </c>
      <c r="AC8">
        <f t="shared" si="12"/>
        <v>100</v>
      </c>
    </row>
    <row r="9" spans="1:29" x14ac:dyDescent="0.25">
      <c r="B9">
        <f>'00h'!G50</f>
        <v>15282</v>
      </c>
      <c r="C9">
        <f>'00h'!H50</f>
        <v>16441</v>
      </c>
      <c r="D9">
        <f>'00h'!I50</f>
        <v>15142</v>
      </c>
      <c r="E9">
        <f>'00h'!J50</f>
        <v>13603</v>
      </c>
      <c r="F9">
        <f>'00h'!K50</f>
        <v>12991</v>
      </c>
      <c r="G9">
        <f>'00h'!L50</f>
        <v>15310</v>
      </c>
      <c r="H9">
        <f>'00h'!M50</f>
        <v>12415</v>
      </c>
      <c r="I9">
        <f>'00h'!N50</f>
        <v>13090</v>
      </c>
      <c r="K9">
        <f t="shared" si="13"/>
        <v>100</v>
      </c>
      <c r="L9">
        <f t="shared" si="0"/>
        <v>100</v>
      </c>
      <c r="M9">
        <f t="shared" si="1"/>
        <v>100</v>
      </c>
      <c r="N9">
        <f t="shared" si="2"/>
        <v>100</v>
      </c>
      <c r="O9">
        <f t="shared" si="3"/>
        <v>100</v>
      </c>
      <c r="P9">
        <f t="shared" si="4"/>
        <v>100</v>
      </c>
      <c r="Q9">
        <f t="shared" si="5"/>
        <v>100</v>
      </c>
      <c r="R9">
        <f t="shared" si="5"/>
        <v>100</v>
      </c>
      <c r="V9">
        <f t="shared" si="14"/>
        <v>100</v>
      </c>
      <c r="W9">
        <f t="shared" si="6"/>
        <v>100</v>
      </c>
      <c r="X9">
        <f t="shared" si="7"/>
        <v>100</v>
      </c>
      <c r="Y9">
        <f t="shared" si="8"/>
        <v>100</v>
      </c>
      <c r="Z9">
        <f t="shared" si="9"/>
        <v>100</v>
      </c>
      <c r="AA9">
        <f t="shared" si="10"/>
        <v>100</v>
      </c>
      <c r="AB9">
        <f t="shared" si="11"/>
        <v>100</v>
      </c>
      <c r="AC9">
        <f t="shared" si="12"/>
        <v>100</v>
      </c>
    </row>
    <row r="10" spans="1:29" x14ac:dyDescent="0.25">
      <c r="B10" s="7">
        <f>'00h'!G51</f>
        <v>17151</v>
      </c>
      <c r="C10" s="7">
        <f>'00h'!H51</f>
        <v>15816</v>
      </c>
      <c r="D10" s="7">
        <f>'00h'!I51</f>
        <v>14102</v>
      </c>
      <c r="E10" s="7">
        <f>'00h'!J51</f>
        <v>14095</v>
      </c>
      <c r="F10" s="7">
        <f>'00h'!K51</f>
        <v>16470</v>
      </c>
      <c r="G10" s="7">
        <f>'00h'!L51</f>
        <v>17390</v>
      </c>
      <c r="H10" s="7">
        <f>'00h'!M51</f>
        <v>13785</v>
      </c>
      <c r="I10" s="7">
        <f>'00h'!N51</f>
        <v>18809</v>
      </c>
      <c r="K10" s="7">
        <f t="shared" si="13"/>
        <v>100</v>
      </c>
      <c r="L10" s="7">
        <f t="shared" si="0"/>
        <v>100</v>
      </c>
      <c r="M10" s="7">
        <f t="shared" si="1"/>
        <v>100</v>
      </c>
      <c r="N10" s="7">
        <f t="shared" si="2"/>
        <v>100</v>
      </c>
      <c r="O10" s="7">
        <f t="shared" si="3"/>
        <v>100</v>
      </c>
      <c r="P10" s="7">
        <f t="shared" si="4"/>
        <v>100</v>
      </c>
      <c r="Q10" s="7">
        <f t="shared" si="5"/>
        <v>100</v>
      </c>
      <c r="R10" s="7">
        <f t="shared" si="5"/>
        <v>100</v>
      </c>
      <c r="V10" s="7">
        <f t="shared" si="14"/>
        <v>100</v>
      </c>
      <c r="W10" s="7">
        <f t="shared" si="6"/>
        <v>100</v>
      </c>
      <c r="X10" s="7">
        <f t="shared" si="7"/>
        <v>100</v>
      </c>
      <c r="Y10" s="7">
        <f t="shared" si="8"/>
        <v>100</v>
      </c>
      <c r="Z10" s="7">
        <f t="shared" si="9"/>
        <v>100</v>
      </c>
      <c r="AA10" s="7">
        <f t="shared" si="10"/>
        <v>100</v>
      </c>
      <c r="AB10" s="7">
        <f t="shared" si="11"/>
        <v>100</v>
      </c>
      <c r="AC10" s="7">
        <f t="shared" si="12"/>
        <v>100</v>
      </c>
    </row>
    <row r="11" spans="1:29" x14ac:dyDescent="0.25">
      <c r="A11" t="s">
        <v>88</v>
      </c>
      <c r="B11">
        <f>AVERAGE(B5:B10)</f>
        <v>15732.666666666666</v>
      </c>
      <c r="C11">
        <f t="shared" ref="C11:I11" si="15">AVERAGE(C5:C10)</f>
        <v>15953</v>
      </c>
      <c r="D11">
        <f t="shared" si="15"/>
        <v>14825.5</v>
      </c>
      <c r="E11">
        <f t="shared" si="15"/>
        <v>14321.833333333334</v>
      </c>
      <c r="F11">
        <f t="shared" si="15"/>
        <v>14927.333333333334</v>
      </c>
      <c r="G11">
        <f t="shared" si="15"/>
        <v>15155.333333333334</v>
      </c>
      <c r="H11">
        <f t="shared" si="15"/>
        <v>13413</v>
      </c>
      <c r="I11">
        <f t="shared" si="15"/>
        <v>14866.166666666666</v>
      </c>
      <c r="K11">
        <f>AVERAGE(K5:K10)</f>
        <v>100</v>
      </c>
      <c r="L11">
        <f t="shared" ref="L11" si="16">AVERAGE(L5:L10)</f>
        <v>100</v>
      </c>
      <c r="M11">
        <f t="shared" ref="M11" si="17">AVERAGE(M5:M10)</f>
        <v>100</v>
      </c>
      <c r="N11">
        <f t="shared" ref="N11" si="18">AVERAGE(N5:N10)</f>
        <v>100</v>
      </c>
      <c r="O11">
        <f t="shared" ref="O11" si="19">AVERAGE(O5:O10)</f>
        <v>100</v>
      </c>
      <c r="P11">
        <f t="shared" ref="P11" si="20">AVERAGE(P5:P10)</f>
        <v>100</v>
      </c>
      <c r="Q11">
        <f t="shared" ref="Q11" si="21">AVERAGE(Q5:Q10)</f>
        <v>100</v>
      </c>
      <c r="R11">
        <f t="shared" ref="R11" si="22">AVERAGE(R5:R10)</f>
        <v>100</v>
      </c>
      <c r="V11">
        <f>AVERAGE(V5:V10)</f>
        <v>100</v>
      </c>
      <c r="W11">
        <f t="shared" ref="W11" si="23">AVERAGE(W5:W10)</f>
        <v>100</v>
      </c>
      <c r="X11">
        <f t="shared" ref="X11" si="24">AVERAGE(X5:X10)</f>
        <v>100</v>
      </c>
      <c r="Y11">
        <f>AVERAGE(Y5:Y10)</f>
        <v>100</v>
      </c>
      <c r="Z11">
        <f>AVERAGE(Z5:Z10)</f>
        <v>100</v>
      </c>
      <c r="AA11">
        <f t="shared" ref="AA11" si="25">AVERAGE(AA5:AA10)</f>
        <v>100</v>
      </c>
      <c r="AB11">
        <f>AVERAGE(AB5:AB10)</f>
        <v>100</v>
      </c>
      <c r="AC11">
        <f t="shared" ref="AC11" si="26">AVERAGE(AC5:AC10)</f>
        <v>100</v>
      </c>
    </row>
    <row r="12" spans="1:29" x14ac:dyDescent="0.25">
      <c r="A12" t="s">
        <v>29</v>
      </c>
      <c r="B12">
        <f>MEDIAN(B5:B10)</f>
        <v>15457.5</v>
      </c>
      <c r="C12">
        <f t="shared" ref="C12:I12" si="27">MEDIAN(C5:C10)</f>
        <v>16041</v>
      </c>
      <c r="D12">
        <f t="shared" si="27"/>
        <v>14302</v>
      </c>
      <c r="E12">
        <f t="shared" si="27"/>
        <v>13873</v>
      </c>
      <c r="F12">
        <f t="shared" si="27"/>
        <v>13887.5</v>
      </c>
      <c r="G12">
        <f t="shared" si="27"/>
        <v>14660</v>
      </c>
      <c r="H12">
        <f t="shared" si="27"/>
        <v>12580.5</v>
      </c>
      <c r="I12">
        <f t="shared" si="27"/>
        <v>13971.5</v>
      </c>
      <c r="K12">
        <f>MEDIAN(K5:K10)</f>
        <v>100</v>
      </c>
      <c r="L12">
        <f t="shared" ref="L12:R12" si="28">MEDIAN(L5:L10)</f>
        <v>100</v>
      </c>
      <c r="M12">
        <f t="shared" si="28"/>
        <v>100</v>
      </c>
      <c r="N12">
        <f t="shared" si="28"/>
        <v>100</v>
      </c>
      <c r="O12">
        <f t="shared" si="28"/>
        <v>100</v>
      </c>
      <c r="P12">
        <f t="shared" si="28"/>
        <v>100</v>
      </c>
      <c r="Q12">
        <f t="shared" si="28"/>
        <v>100</v>
      </c>
      <c r="R12">
        <f t="shared" si="28"/>
        <v>100</v>
      </c>
      <c r="V12">
        <f>MEDIAN(V5:V10)</f>
        <v>100</v>
      </c>
      <c r="W12">
        <f t="shared" ref="W12:AC12" si="29">MEDIAN(W5:W10)</f>
        <v>100</v>
      </c>
      <c r="X12">
        <f t="shared" si="29"/>
        <v>100</v>
      </c>
      <c r="Y12">
        <f t="shared" si="29"/>
        <v>100</v>
      </c>
      <c r="Z12">
        <f t="shared" si="29"/>
        <v>100</v>
      </c>
      <c r="AA12">
        <f t="shared" si="29"/>
        <v>100</v>
      </c>
      <c r="AB12">
        <f t="shared" si="29"/>
        <v>100</v>
      </c>
      <c r="AC12">
        <f t="shared" si="29"/>
        <v>100</v>
      </c>
    </row>
    <row r="13" spans="1:29" x14ac:dyDescent="0.25">
      <c r="A13" t="s">
        <v>30</v>
      </c>
      <c r="B13">
        <f>STDEV(B5:B10)</f>
        <v>2154.1887258702868</v>
      </c>
      <c r="C13">
        <f t="shared" ref="C13:I13" si="30">STDEV(C5:C10)</f>
        <v>2401.5043618532113</v>
      </c>
      <c r="D13">
        <f t="shared" si="30"/>
        <v>1226.9467388603305</v>
      </c>
      <c r="E13">
        <f t="shared" si="30"/>
        <v>2427.94385574845</v>
      </c>
      <c r="F13">
        <f t="shared" si="30"/>
        <v>2663.1642582962568</v>
      </c>
      <c r="G13">
        <f t="shared" si="30"/>
        <v>2709.0279929647554</v>
      </c>
      <c r="H13">
        <f t="shared" si="30"/>
        <v>3313.3980141238694</v>
      </c>
      <c r="I13">
        <f t="shared" si="30"/>
        <v>2575.6440294937211</v>
      </c>
      <c r="K13">
        <f>STDEV(K5:K10)</f>
        <v>0</v>
      </c>
      <c r="L13">
        <f t="shared" ref="L13:R13" si="31">STDEV(L5:L10)</f>
        <v>0</v>
      </c>
      <c r="M13">
        <f t="shared" si="31"/>
        <v>0</v>
      </c>
      <c r="N13">
        <f t="shared" si="31"/>
        <v>0</v>
      </c>
      <c r="O13">
        <f t="shared" si="31"/>
        <v>0</v>
      </c>
      <c r="P13">
        <f t="shared" si="31"/>
        <v>0</v>
      </c>
      <c r="Q13">
        <f t="shared" si="31"/>
        <v>0</v>
      </c>
      <c r="R13">
        <f t="shared" si="31"/>
        <v>0</v>
      </c>
      <c r="V13">
        <f>STDEV(V5:V10)</f>
        <v>0</v>
      </c>
      <c r="W13">
        <f t="shared" ref="W13:AC13" si="32">STDEV(W5:W10)</f>
        <v>0</v>
      </c>
      <c r="X13">
        <f t="shared" si="32"/>
        <v>0</v>
      </c>
      <c r="Y13">
        <f t="shared" si="32"/>
        <v>0</v>
      </c>
      <c r="Z13">
        <f t="shared" si="32"/>
        <v>0</v>
      </c>
      <c r="AA13">
        <f t="shared" si="32"/>
        <v>0</v>
      </c>
      <c r="AB13">
        <f t="shared" si="32"/>
        <v>0</v>
      </c>
      <c r="AC13">
        <f t="shared" si="32"/>
        <v>0</v>
      </c>
    </row>
    <row r="14" spans="1:29" x14ac:dyDescent="0.25">
      <c r="S14" t="s">
        <v>18</v>
      </c>
      <c r="T14">
        <f>AVERAGE(K5:K10,R5:R10)</f>
        <v>100</v>
      </c>
    </row>
    <row r="15" spans="1:29" x14ac:dyDescent="0.25">
      <c r="B15" s="1" t="s">
        <v>63</v>
      </c>
      <c r="K15" s="1" t="s">
        <v>63</v>
      </c>
      <c r="V15" s="1" t="s">
        <v>63</v>
      </c>
    </row>
    <row r="16" spans="1:29" x14ac:dyDescent="0.25">
      <c r="B16" s="7" t="s">
        <v>18</v>
      </c>
      <c r="C16" s="7" t="s">
        <v>19</v>
      </c>
      <c r="D16" s="7" t="s">
        <v>20</v>
      </c>
      <c r="E16" s="7" t="s">
        <v>21</v>
      </c>
      <c r="F16" s="7" t="s">
        <v>22</v>
      </c>
      <c r="G16" s="7" t="s">
        <v>23</v>
      </c>
      <c r="H16" s="7" t="s">
        <v>24</v>
      </c>
      <c r="I16" s="7" t="s">
        <v>18</v>
      </c>
      <c r="K16" s="7" t="s">
        <v>18</v>
      </c>
      <c r="L16" s="7" t="s">
        <v>19</v>
      </c>
      <c r="M16" s="7" t="s">
        <v>20</v>
      </c>
      <c r="N16" s="7" t="s">
        <v>21</v>
      </c>
      <c r="O16" s="7" t="s">
        <v>22</v>
      </c>
      <c r="P16" s="7" t="s">
        <v>23</v>
      </c>
      <c r="Q16" s="7" t="s">
        <v>24</v>
      </c>
      <c r="R16" s="7" t="s">
        <v>18</v>
      </c>
      <c r="V16" s="7" t="s">
        <v>18</v>
      </c>
      <c r="W16" s="7" t="s">
        <v>19</v>
      </c>
      <c r="X16" s="7" t="s">
        <v>20</v>
      </c>
      <c r="Y16" s="7" t="s">
        <v>21</v>
      </c>
      <c r="Z16" s="7" t="s">
        <v>22</v>
      </c>
      <c r="AA16" s="7" t="s">
        <v>23</v>
      </c>
      <c r="AB16" s="7" t="s">
        <v>24</v>
      </c>
      <c r="AC16" s="7" t="s">
        <v>18</v>
      </c>
    </row>
    <row r="17" spans="1:29" x14ac:dyDescent="0.25">
      <c r="B17">
        <f>'12h'!G46</f>
        <v>34767</v>
      </c>
      <c r="C17">
        <f>'12h'!H46</f>
        <v>36551</v>
      </c>
      <c r="D17">
        <f>'12h'!I46</f>
        <v>33446</v>
      </c>
      <c r="E17">
        <f>'12h'!J46</f>
        <v>35448</v>
      </c>
      <c r="F17">
        <f>'12h'!K46</f>
        <v>36383</v>
      </c>
      <c r="G17">
        <f>'12h'!L46</f>
        <v>35722</v>
      </c>
      <c r="H17">
        <f>'12h'!M46</f>
        <v>36460</v>
      </c>
      <c r="I17">
        <f>'12h'!N46</f>
        <v>34001</v>
      </c>
      <c r="K17">
        <f>B17/B5*100</f>
        <v>184.49904478879219</v>
      </c>
      <c r="L17">
        <f t="shared" ref="L17:Q17" si="33">C17/C5*100</f>
        <v>185.78326725627733</v>
      </c>
      <c r="M17">
        <f t="shared" si="33"/>
        <v>194.69119273531638</v>
      </c>
      <c r="N17">
        <f t="shared" si="33"/>
        <v>187.54563250621661</v>
      </c>
      <c r="O17">
        <f t="shared" si="33"/>
        <v>186.19754350051176</v>
      </c>
      <c r="P17">
        <f t="shared" si="33"/>
        <v>187.26148039421261</v>
      </c>
      <c r="Q17">
        <f t="shared" si="33"/>
        <v>184.53284745419575</v>
      </c>
      <c r="R17">
        <f>I17/I5*100</f>
        <v>197.59981402917418</v>
      </c>
      <c r="V17">
        <f>K17/$T$26*100</f>
        <v>92.446718841403523</v>
      </c>
      <c r="W17">
        <f t="shared" ref="W17:W22" si="34">L17/$T$26*100</f>
        <v>93.090202679042477</v>
      </c>
      <c r="X17">
        <f t="shared" ref="X17:X22" si="35">M17/$T$26*100</f>
        <v>97.553686396064549</v>
      </c>
      <c r="Y17">
        <f t="shared" ref="Y17:Y22" si="36">N17/$T$26*100</f>
        <v>93.973268956938426</v>
      </c>
      <c r="Z17">
        <f t="shared" ref="Z17:Z22" si="37">O17/$T$26*100</f>
        <v>93.297783588294649</v>
      </c>
      <c r="AA17">
        <f t="shared" ref="AA17:AA22" si="38">P17/$T$26*100</f>
        <v>93.830889193202012</v>
      </c>
      <c r="AB17">
        <f t="shared" ref="AB17:AB22" si="39">Q17/$T$26*100</f>
        <v>92.463656303102752</v>
      </c>
      <c r="AC17">
        <f>R17/$T$26*100</f>
        <v>99.011105838410217</v>
      </c>
    </row>
    <row r="18" spans="1:29" x14ac:dyDescent="0.25">
      <c r="B18">
        <f>'12h'!G47</f>
        <v>24796</v>
      </c>
      <c r="C18">
        <f>'12h'!H47</f>
        <v>25042</v>
      </c>
      <c r="D18">
        <f>'12h'!I47</f>
        <v>28309</v>
      </c>
      <c r="E18">
        <f>'12h'!J47</f>
        <v>23419</v>
      </c>
      <c r="F18">
        <f>'12h'!K47</f>
        <v>26904</v>
      </c>
      <c r="G18">
        <f>'12h'!L47</f>
        <v>23988</v>
      </c>
      <c r="H18">
        <f>'12h'!M47</f>
        <v>20897</v>
      </c>
      <c r="I18">
        <f>'12h'!N47</f>
        <v>28162</v>
      </c>
      <c r="K18">
        <f t="shared" ref="K18:R18" si="40">B18/B6*100</f>
        <v>199.27670176002573</v>
      </c>
      <c r="L18">
        <f t="shared" si="40"/>
        <v>205.66688567674115</v>
      </c>
      <c r="M18">
        <f t="shared" si="40"/>
        <v>203.28163148068361</v>
      </c>
      <c r="N18">
        <f t="shared" si="40"/>
        <v>202.13188330744001</v>
      </c>
      <c r="O18">
        <f t="shared" si="40"/>
        <v>210.38473568970909</v>
      </c>
      <c r="P18">
        <f t="shared" si="40"/>
        <v>205.67606962188117</v>
      </c>
      <c r="Q18">
        <f t="shared" si="40"/>
        <v>198.94325971058643</v>
      </c>
      <c r="R18">
        <f t="shared" si="40"/>
        <v>201.71907456485926</v>
      </c>
      <c r="V18">
        <f t="shared" ref="V18:V22" si="41">K18/$T$26*100</f>
        <v>99.85134199659791</v>
      </c>
      <c r="W18">
        <f t="shared" si="34"/>
        <v>103.05326391749306</v>
      </c>
      <c r="X18">
        <f t="shared" si="35"/>
        <v>101.85808740977377</v>
      </c>
      <c r="Y18">
        <f t="shared" si="36"/>
        <v>101.28198444820046</v>
      </c>
      <c r="Z18">
        <f t="shared" si="37"/>
        <v>105.41723146097843</v>
      </c>
      <c r="AA18">
        <f t="shared" si="38"/>
        <v>103.05786570605618</v>
      </c>
      <c r="AB18">
        <f t="shared" si="39"/>
        <v>99.684264582025349</v>
      </c>
      <c r="AC18">
        <f t="shared" ref="AC18:AC22" si="42">R18/$T$26*100</f>
        <v>101.07513885827169</v>
      </c>
    </row>
    <row r="19" spans="1:29" x14ac:dyDescent="0.25">
      <c r="B19">
        <f>'12h'!G48</f>
        <v>31401</v>
      </c>
      <c r="C19">
        <f>'12h'!H48</f>
        <v>32026</v>
      </c>
      <c r="D19">
        <f>'12h'!I48</f>
        <v>29673</v>
      </c>
      <c r="E19">
        <f>'12h'!J48</f>
        <v>29096</v>
      </c>
      <c r="F19">
        <f>'12h'!K48</f>
        <v>28127</v>
      </c>
      <c r="G19">
        <f>'12h'!L48</f>
        <v>28218</v>
      </c>
      <c r="H19">
        <f>'12h'!M48</f>
        <v>23517</v>
      </c>
      <c r="I19">
        <f>'12h'!N48</f>
        <v>26314</v>
      </c>
      <c r="K19">
        <f t="shared" ref="K19:R19" si="43">B19/B7*100</f>
        <v>200.86355785837654</v>
      </c>
      <c r="L19">
        <f t="shared" si="43"/>
        <v>196.88921677117915</v>
      </c>
      <c r="M19">
        <f t="shared" si="43"/>
        <v>208.34854655245053</v>
      </c>
      <c r="N19">
        <f t="shared" si="43"/>
        <v>207.36939633668308</v>
      </c>
      <c r="O19">
        <f t="shared" si="43"/>
        <v>215.10400734169474</v>
      </c>
      <c r="P19">
        <f t="shared" si="43"/>
        <v>209.28576726247869</v>
      </c>
      <c r="Q19">
        <f t="shared" si="43"/>
        <v>208.66903283052349</v>
      </c>
      <c r="R19">
        <f t="shared" si="43"/>
        <v>216.61178794863352</v>
      </c>
      <c r="V19">
        <f t="shared" si="41"/>
        <v>100.64646611083894</v>
      </c>
      <c r="W19">
        <f t="shared" si="34"/>
        <v>98.655047708166009</v>
      </c>
      <c r="X19">
        <f t="shared" si="35"/>
        <v>104.39696057071149</v>
      </c>
      <c r="Y19">
        <f t="shared" si="36"/>
        <v>103.90633892654971</v>
      </c>
      <c r="Z19">
        <f t="shared" si="37"/>
        <v>107.78191134345023</v>
      </c>
      <c r="AA19">
        <f t="shared" si="38"/>
        <v>104.86657264686883</v>
      </c>
      <c r="AB19">
        <f t="shared" si="39"/>
        <v>104.55754625220082</v>
      </c>
      <c r="AC19">
        <f t="shared" si="42"/>
        <v>108.53741319444225</v>
      </c>
    </row>
    <row r="20" spans="1:29" x14ac:dyDescent="0.25">
      <c r="B20">
        <f>'12h'!G49</f>
        <v>30178</v>
      </c>
      <c r="C20">
        <f>'12h'!H49</f>
        <v>31296</v>
      </c>
      <c r="D20">
        <f>'12h'!I49</f>
        <v>30171</v>
      </c>
      <c r="E20">
        <f>'12h'!J49</f>
        <v>28647</v>
      </c>
      <c r="F20">
        <f>'12h'!K49</f>
        <v>30136</v>
      </c>
      <c r="G20">
        <f>'12h'!L49</f>
        <v>28886</v>
      </c>
      <c r="H20">
        <f>'12h'!M49</f>
        <v>25344</v>
      </c>
      <c r="I20">
        <f>'12h'!N49</f>
        <v>29061</v>
      </c>
      <c r="K20">
        <f t="shared" ref="K20:R20" si="44">B20/B8*100</f>
        <v>200.61158013694074</v>
      </c>
      <c r="L20">
        <f t="shared" si="44"/>
        <v>203.94916911045945</v>
      </c>
      <c r="M20">
        <f t="shared" si="44"/>
        <v>210.07519844032862</v>
      </c>
      <c r="N20">
        <f t="shared" si="44"/>
        <v>208.87349617207437</v>
      </c>
      <c r="O20">
        <f>F20/F8*100</f>
        <v>205.02074971086469</v>
      </c>
      <c r="P20">
        <f t="shared" si="44"/>
        <v>206.18129907209135</v>
      </c>
      <c r="Q20">
        <f t="shared" si="44"/>
        <v>198.83885140436215</v>
      </c>
      <c r="R20">
        <f t="shared" si="44"/>
        <v>207.84580174510086</v>
      </c>
      <c r="V20">
        <f t="shared" si="41"/>
        <v>100.52020793104977</v>
      </c>
      <c r="W20">
        <f t="shared" si="34"/>
        <v>102.19256970287502</v>
      </c>
      <c r="X20">
        <f t="shared" si="35"/>
        <v>105.26213199638674</v>
      </c>
      <c r="Y20">
        <f t="shared" si="36"/>
        <v>104.65999645768218</v>
      </c>
      <c r="Z20">
        <f t="shared" si="37"/>
        <v>102.72950533088856</v>
      </c>
      <c r="AA20">
        <f t="shared" si="38"/>
        <v>103.31102043098954</v>
      </c>
      <c r="AB20">
        <f t="shared" si="39"/>
        <v>99.63194883512665</v>
      </c>
      <c r="AC20">
        <f t="shared" si="42"/>
        <v>104.14505082284673</v>
      </c>
    </row>
    <row r="21" spans="1:29" x14ac:dyDescent="0.25">
      <c r="B21">
        <f>'12h'!G50</f>
        <v>30621</v>
      </c>
      <c r="C21">
        <f>'12h'!H50</f>
        <v>32336</v>
      </c>
      <c r="D21">
        <f>'12h'!I50</f>
        <v>30825</v>
      </c>
      <c r="E21">
        <f>'12h'!J50</f>
        <v>28064</v>
      </c>
      <c r="F21">
        <f>'12h'!K50</f>
        <v>26454</v>
      </c>
      <c r="G21">
        <f>'12h'!L50</f>
        <v>29708</v>
      </c>
      <c r="H21">
        <f>'12h'!M50</f>
        <v>24332</v>
      </c>
      <c r="I21">
        <f>'12h'!N50</f>
        <v>27832</v>
      </c>
      <c r="K21">
        <f t="shared" ref="K21:R21" si="45">B21/B9*100</f>
        <v>200.3729878288182</v>
      </c>
      <c r="L21">
        <f t="shared" si="45"/>
        <v>196.67903412201204</v>
      </c>
      <c r="M21">
        <f t="shared" si="45"/>
        <v>203.5728437458724</v>
      </c>
      <c r="N21">
        <f t="shared" si="45"/>
        <v>206.30743218407704</v>
      </c>
      <c r="O21">
        <f t="shared" si="45"/>
        <v>203.63328458163346</v>
      </c>
      <c r="P21">
        <f t="shared" si="45"/>
        <v>194.04310907903331</v>
      </c>
      <c r="Q21">
        <f t="shared" si="45"/>
        <v>195.98872331856626</v>
      </c>
      <c r="R21">
        <f t="shared" si="45"/>
        <v>212.62032085561495</v>
      </c>
      <c r="V21">
        <f t="shared" si="41"/>
        <v>100.40065676452758</v>
      </c>
      <c r="W21">
        <f t="shared" si="34"/>
        <v>98.549731735960648</v>
      </c>
      <c r="X21">
        <f t="shared" si="35"/>
        <v>102.00400479614234</v>
      </c>
      <c r="Y21">
        <f t="shared" si="36"/>
        <v>103.3742218006968</v>
      </c>
      <c r="Z21">
        <f t="shared" si="37"/>
        <v>102.03428981445526</v>
      </c>
      <c r="AA21">
        <f t="shared" si="38"/>
        <v>97.228951882524399</v>
      </c>
      <c r="AB21">
        <f t="shared" si="39"/>
        <v>98.203838515578994</v>
      </c>
      <c r="AC21">
        <f t="shared" si="42"/>
        <v>106.53741348422467</v>
      </c>
    </row>
    <row r="22" spans="1:29" x14ac:dyDescent="0.25">
      <c r="B22" s="7">
        <f>'12h'!G51</f>
        <v>32132</v>
      </c>
      <c r="C22" s="7">
        <f>'12h'!H51</f>
        <v>30762</v>
      </c>
      <c r="D22" s="7">
        <f>'12h'!I51</f>
        <v>28134</v>
      </c>
      <c r="E22" s="7">
        <f>'12h'!J51</f>
        <v>27761</v>
      </c>
      <c r="F22" s="7">
        <f>'12h'!K51</f>
        <v>31647</v>
      </c>
      <c r="G22" s="7">
        <f>'12h'!L51</f>
        <v>32596</v>
      </c>
      <c r="H22" s="7">
        <f>'12h'!M51</f>
        <v>25330</v>
      </c>
      <c r="I22" s="7">
        <f>'12h'!N51</f>
        <v>34893</v>
      </c>
      <c r="K22" s="7">
        <f t="shared" ref="K22:R22" si="46">B22/B10*100</f>
        <v>187.34767652031951</v>
      </c>
      <c r="L22" s="7">
        <f t="shared" si="46"/>
        <v>194.49924127465857</v>
      </c>
      <c r="M22" s="7">
        <f t="shared" si="46"/>
        <v>199.50361650829669</v>
      </c>
      <c r="N22" s="7">
        <f t="shared" si="46"/>
        <v>196.9563675062079</v>
      </c>
      <c r="O22" s="7">
        <f t="shared" si="46"/>
        <v>192.14936247723134</v>
      </c>
      <c r="P22" s="7">
        <f t="shared" si="46"/>
        <v>187.44105807935597</v>
      </c>
      <c r="Q22" s="7">
        <f t="shared" si="46"/>
        <v>183.75045339136742</v>
      </c>
      <c r="R22" s="7">
        <f t="shared" si="46"/>
        <v>185.51225477165187</v>
      </c>
      <c r="V22" s="7">
        <f t="shared" si="41"/>
        <v>93.874079384482101</v>
      </c>
      <c r="W22" s="7">
        <f t="shared" si="34"/>
        <v>97.457505503990319</v>
      </c>
      <c r="X22" s="7">
        <f t="shared" si="35"/>
        <v>99.965041901973493</v>
      </c>
      <c r="Y22" s="7">
        <f t="shared" si="36"/>
        <v>98.688694847793769</v>
      </c>
      <c r="Z22" s="7">
        <f t="shared" si="37"/>
        <v>96.280054505553878</v>
      </c>
      <c r="AA22" s="7">
        <f t="shared" si="38"/>
        <v>93.920869972168333</v>
      </c>
      <c r="AB22" s="7">
        <f t="shared" si="39"/>
        <v>92.07162303251171</v>
      </c>
      <c r="AC22" s="7">
        <f t="shared" si="42"/>
        <v>92.954406772904534</v>
      </c>
    </row>
    <row r="23" spans="1:29" x14ac:dyDescent="0.25">
      <c r="A23" t="s">
        <v>88</v>
      </c>
      <c r="B23">
        <f>AVERAGE(B17:B22)</f>
        <v>30649.166666666668</v>
      </c>
      <c r="C23">
        <f>AVERAGE(C17:C22)</f>
        <v>31335.5</v>
      </c>
      <c r="D23">
        <f t="shared" ref="D23" si="47">AVERAGE(D17:D22)</f>
        <v>30093</v>
      </c>
      <c r="E23">
        <f t="shared" ref="E23" si="48">AVERAGE(E17:E22)</f>
        <v>28739.166666666668</v>
      </c>
      <c r="F23">
        <f t="shared" ref="F23" si="49">AVERAGE(F17:F22)</f>
        <v>29941.833333333332</v>
      </c>
      <c r="G23">
        <f t="shared" ref="G23" si="50">AVERAGE(G17:G22)</f>
        <v>29853</v>
      </c>
      <c r="H23">
        <f t="shared" ref="H23" si="51">AVERAGE(H17:H22)</f>
        <v>25980</v>
      </c>
      <c r="I23">
        <f t="shared" ref="I23" si="52">AVERAGE(I17:I22)</f>
        <v>30043.833333333332</v>
      </c>
      <c r="K23">
        <f>AVERAGE(K17:K22)</f>
        <v>195.49525814887883</v>
      </c>
      <c r="L23">
        <f t="shared" ref="L23" si="53">AVERAGE(L17:L22)</f>
        <v>197.24446903522127</v>
      </c>
      <c r="M23">
        <f t="shared" ref="M23" si="54">AVERAGE(M17:M22)</f>
        <v>203.24550491049138</v>
      </c>
      <c r="N23">
        <f t="shared" ref="N23" si="55">AVERAGE(N17:N22)</f>
        <v>201.53070133544983</v>
      </c>
      <c r="O23">
        <f t="shared" ref="O23" si="56">AVERAGE(O17:O22)</f>
        <v>202.0816138836075</v>
      </c>
      <c r="P23">
        <f t="shared" ref="P23" si="57">AVERAGE(P17:P22)</f>
        <v>198.31479725150885</v>
      </c>
      <c r="Q23">
        <f t="shared" ref="Q23" si="58">AVERAGE(Q17:Q22)</f>
        <v>195.12052801826692</v>
      </c>
      <c r="R23">
        <f t="shared" ref="R23" si="59">AVERAGE(R17:R22)</f>
        <v>203.65150898583909</v>
      </c>
      <c r="V23">
        <f>AVERAGE(V17:V22)</f>
        <v>97.956578504816648</v>
      </c>
      <c r="W23">
        <f t="shared" ref="W23" si="60">AVERAGE(W17:W22)</f>
        <v>98.833053541254586</v>
      </c>
      <c r="X23">
        <f t="shared" ref="X23" si="61">AVERAGE(X17:X22)</f>
        <v>101.83998551184207</v>
      </c>
      <c r="Y23">
        <f>AVERAGE(Y17:Y22)</f>
        <v>100.98075090631022</v>
      </c>
      <c r="Z23">
        <f>AVERAGE(Z17:Z22)</f>
        <v>101.25679600727017</v>
      </c>
      <c r="AA23">
        <f t="shared" ref="AA23" si="62">AVERAGE(AA17:AA22)</f>
        <v>99.369361638634871</v>
      </c>
      <c r="AB23">
        <f>AVERAGE(AB17:AB22)</f>
        <v>97.768812920091037</v>
      </c>
      <c r="AC23">
        <f t="shared" ref="AC23" si="63">AVERAGE(AC17:AC22)</f>
        <v>102.04342149518335</v>
      </c>
    </row>
    <row r="24" spans="1:29" x14ac:dyDescent="0.25">
      <c r="A24" t="s">
        <v>29</v>
      </c>
      <c r="B24">
        <f>MEDIAN(B17:B22)</f>
        <v>31011</v>
      </c>
      <c r="C24">
        <f>MEDIAN(C17:C22)</f>
        <v>31661</v>
      </c>
      <c r="D24">
        <f t="shared" ref="D24:I24" si="64">MEDIAN(D17:D22)</f>
        <v>29922</v>
      </c>
      <c r="E24">
        <f t="shared" si="64"/>
        <v>28355.5</v>
      </c>
      <c r="F24">
        <f t="shared" si="64"/>
        <v>29131.5</v>
      </c>
      <c r="G24">
        <f t="shared" si="64"/>
        <v>29297</v>
      </c>
      <c r="H24">
        <f t="shared" si="64"/>
        <v>24831</v>
      </c>
      <c r="I24">
        <f t="shared" si="64"/>
        <v>28611.5</v>
      </c>
      <c r="K24">
        <f>MEDIAN(K17:K22)</f>
        <v>199.82484479442195</v>
      </c>
      <c r="L24">
        <f t="shared" ref="L24:R24" si="65">MEDIAN(L17:L22)</f>
        <v>196.7841254465956</v>
      </c>
      <c r="M24">
        <f t="shared" si="65"/>
        <v>203.42723761327801</v>
      </c>
      <c r="N24">
        <f t="shared" si="65"/>
        <v>204.21965774575852</v>
      </c>
      <c r="O24">
        <f t="shared" si="65"/>
        <v>204.32701714624909</v>
      </c>
      <c r="P24">
        <f t="shared" si="65"/>
        <v>199.85958935045724</v>
      </c>
      <c r="Q24">
        <f t="shared" si="65"/>
        <v>197.41378736146419</v>
      </c>
      <c r="R24">
        <f t="shared" si="65"/>
        <v>204.78243815498007</v>
      </c>
      <c r="V24">
        <f>MEDIAN(V17:V22)</f>
        <v>100.12599938056275</v>
      </c>
      <c r="W24">
        <f t="shared" ref="W24:AC24" si="66">MEDIAN(W17:W22)</f>
        <v>98.602389722063322</v>
      </c>
      <c r="X24">
        <f>MEDIAN(X17:X22)</f>
        <v>101.93104610295805</v>
      </c>
      <c r="Y24">
        <f t="shared" si="66"/>
        <v>102.32810312444863</v>
      </c>
      <c r="Z24">
        <f t="shared" si="66"/>
        <v>102.3818975726719</v>
      </c>
      <c r="AA24">
        <f t="shared" si="66"/>
        <v>100.14340879429028</v>
      </c>
      <c r="AB24">
        <f t="shared" si="66"/>
        <v>98.917893675352815</v>
      </c>
      <c r="AC24">
        <f t="shared" si="66"/>
        <v>102.61009484055921</v>
      </c>
    </row>
    <row r="25" spans="1:29" x14ac:dyDescent="0.25">
      <c r="A25" t="s">
        <v>30</v>
      </c>
      <c r="B25">
        <f>STDEV(B17:B22)</f>
        <v>3292.5051505907577</v>
      </c>
      <c r="C25">
        <f t="shared" ref="C25:I25" si="67">STDEV(C17:C22)</f>
        <v>3704.5333174368939</v>
      </c>
      <c r="D25">
        <f t="shared" si="67"/>
        <v>1948.3969821368539</v>
      </c>
      <c r="E25">
        <f t="shared" si="67"/>
        <v>3869.3953748184745</v>
      </c>
      <c r="F25">
        <f t="shared" si="67"/>
        <v>3718.0896931981893</v>
      </c>
      <c r="G25">
        <f t="shared" si="67"/>
        <v>3999.919349186931</v>
      </c>
      <c r="H25">
        <f t="shared" si="67"/>
        <v>5390.2979138448372</v>
      </c>
      <c r="I25">
        <f t="shared" si="67"/>
        <v>3535.1013233946496</v>
      </c>
      <c r="K25">
        <f>STDEV(K17:K22)</f>
        <v>7.4884811507534605</v>
      </c>
      <c r="L25">
        <f t="shared" ref="L25:R25" si="68">STDEV(L17:L22)</f>
        <v>7.1446686091023794</v>
      </c>
      <c r="M25">
        <f t="shared" si="68"/>
        <v>5.6563625972548586</v>
      </c>
      <c r="N25">
        <f t="shared" si="68"/>
        <v>8.0955821635457053</v>
      </c>
      <c r="O25">
        <f t="shared" si="68"/>
        <v>10.959234228767746</v>
      </c>
      <c r="P25">
        <f t="shared" si="68"/>
        <v>9.9508160646280945</v>
      </c>
      <c r="Q25">
        <f t="shared" si="68"/>
        <v>9.5302941074273502</v>
      </c>
      <c r="R25">
        <f t="shared" si="68"/>
        <v>11.27289108424365</v>
      </c>
      <c r="V25">
        <f>STDEV(V17:V22)</f>
        <v>3.752244421023204</v>
      </c>
      <c r="W25">
        <f t="shared" ref="W25:AC25" si="69">STDEV(W17:W22)</f>
        <v>3.5799706761452739</v>
      </c>
      <c r="X25">
        <f t="shared" si="69"/>
        <v>2.8342269375544005</v>
      </c>
      <c r="Y25">
        <f>STDEV(Y17:Y22)</f>
        <v>4.0564438097093891</v>
      </c>
      <c r="Z25">
        <f t="shared" si="69"/>
        <v>5.4913305736828573</v>
      </c>
      <c r="AA25">
        <f t="shared" si="69"/>
        <v>4.9860436731381785</v>
      </c>
      <c r="AB25">
        <f t="shared" si="69"/>
        <v>4.7753332318539057</v>
      </c>
      <c r="AC25">
        <f t="shared" si="69"/>
        <v>5.6484942444436124</v>
      </c>
    </row>
    <row r="26" spans="1:29" x14ac:dyDescent="0.25">
      <c r="S26" t="s">
        <v>18</v>
      </c>
      <c r="T26">
        <f>AVERAGE(K17:K22,R17:R22)</f>
        <v>199.57338356735897</v>
      </c>
    </row>
    <row r="27" spans="1:29" x14ac:dyDescent="0.25">
      <c r="B27" s="1" t="s">
        <v>64</v>
      </c>
      <c r="K27" s="1" t="s">
        <v>64</v>
      </c>
      <c r="V27" s="1" t="s">
        <v>64</v>
      </c>
    </row>
    <row r="28" spans="1:29" x14ac:dyDescent="0.25">
      <c r="B28" s="7" t="s">
        <v>18</v>
      </c>
      <c r="C28" s="7" t="s">
        <v>19</v>
      </c>
      <c r="D28" s="7" t="s">
        <v>20</v>
      </c>
      <c r="E28" s="7" t="s">
        <v>21</v>
      </c>
      <c r="F28" s="7" t="s">
        <v>22</v>
      </c>
      <c r="G28" s="7" t="s">
        <v>23</v>
      </c>
      <c r="H28" s="7" t="s">
        <v>24</v>
      </c>
      <c r="I28" s="7" t="s">
        <v>18</v>
      </c>
      <c r="K28" s="7" t="s">
        <v>18</v>
      </c>
      <c r="L28" s="7" t="s">
        <v>19</v>
      </c>
      <c r="M28" s="7" t="s">
        <v>20</v>
      </c>
      <c r="N28" s="7" t="s">
        <v>21</v>
      </c>
      <c r="O28" s="7" t="s">
        <v>22</v>
      </c>
      <c r="P28" s="7" t="s">
        <v>23</v>
      </c>
      <c r="Q28" s="7" t="s">
        <v>24</v>
      </c>
      <c r="R28" s="7" t="s">
        <v>18</v>
      </c>
      <c r="V28" s="7" t="s">
        <v>18</v>
      </c>
      <c r="W28" s="7" t="s">
        <v>19</v>
      </c>
      <c r="X28" s="7" t="s">
        <v>20</v>
      </c>
      <c r="Y28" s="7" t="s">
        <v>21</v>
      </c>
      <c r="Z28" s="7" t="s">
        <v>22</v>
      </c>
      <c r="AA28" s="7" t="s">
        <v>23</v>
      </c>
      <c r="AB28" s="7" t="s">
        <v>24</v>
      </c>
      <c r="AC28" s="7" t="s">
        <v>18</v>
      </c>
    </row>
    <row r="29" spans="1:29" x14ac:dyDescent="0.25">
      <c r="B29">
        <f>'24h'!G46</f>
        <v>38830.333333333336</v>
      </c>
      <c r="C29">
        <f>'24h'!H46</f>
        <v>39027.333333333336</v>
      </c>
      <c r="D29">
        <f>'24h'!I46</f>
        <v>36279.333333333336</v>
      </c>
      <c r="E29">
        <f>'24h'!J46</f>
        <v>38268.333333333336</v>
      </c>
      <c r="F29">
        <f>'24h'!K46</f>
        <v>37186.333333333336</v>
      </c>
      <c r="G29">
        <f>'24h'!L46</f>
        <v>36167.333333333336</v>
      </c>
      <c r="H29">
        <f>'24h'!M46</f>
        <v>35865.333333333336</v>
      </c>
      <c r="I29">
        <f>'24h'!N46</f>
        <v>36757.333333333336</v>
      </c>
      <c r="K29">
        <f>B29/B5*100</f>
        <v>206.0620533503149</v>
      </c>
      <c r="L29">
        <f t="shared" ref="L29:R29" si="70">C29/C5*100</f>
        <v>198.3700992850124</v>
      </c>
      <c r="M29">
        <f t="shared" si="70"/>
        <v>211.18419776083206</v>
      </c>
      <c r="N29">
        <f t="shared" si="70"/>
        <v>202.4672415921556</v>
      </c>
      <c r="O29">
        <f t="shared" si="70"/>
        <v>190.30876833845105</v>
      </c>
      <c r="P29">
        <f t="shared" si="70"/>
        <v>189.59600195708396</v>
      </c>
      <c r="Q29">
        <f t="shared" si="70"/>
        <v>181.52309612983771</v>
      </c>
      <c r="R29">
        <f t="shared" si="70"/>
        <v>213.61848859960097</v>
      </c>
      <c r="V29">
        <f t="shared" ref="V29:AC34" si="71">K29/$T$38*100</f>
        <v>92.290842554279578</v>
      </c>
      <c r="W29">
        <f t="shared" si="71"/>
        <v>88.845778749306589</v>
      </c>
      <c r="X29">
        <f t="shared" si="71"/>
        <v>94.584942878164384</v>
      </c>
      <c r="Y29">
        <f t="shared" si="71"/>
        <v>90.680802274711326</v>
      </c>
      <c r="Z29">
        <f t="shared" si="71"/>
        <v>85.235278838863479</v>
      </c>
      <c r="AA29">
        <f t="shared" si="71"/>
        <v>84.91604582719927</v>
      </c>
      <c r="AB29">
        <f t="shared" si="71"/>
        <v>81.300361772108914</v>
      </c>
      <c r="AC29">
        <f t="shared" si="71"/>
        <v>95.675210343131397</v>
      </c>
    </row>
    <row r="30" spans="1:29" x14ac:dyDescent="0.25">
      <c r="B30">
        <f>'24h'!G47</f>
        <v>28480.333333333332</v>
      </c>
      <c r="C30">
        <f>'24h'!H47</f>
        <v>27834.333333333332</v>
      </c>
      <c r="D30">
        <f>'24h'!I47</f>
        <v>31199.333333333332</v>
      </c>
      <c r="E30">
        <f>'24h'!J47</f>
        <v>25775.333333333332</v>
      </c>
      <c r="F30">
        <f>'24h'!K47</f>
        <v>29070.333333333332</v>
      </c>
      <c r="G30">
        <f>'24h'!L47</f>
        <v>25192.333333333332</v>
      </c>
      <c r="H30">
        <f>'24h'!M47</f>
        <v>21988.333333333332</v>
      </c>
      <c r="I30">
        <f>'24h'!N47</f>
        <v>31340.333333333332</v>
      </c>
      <c r="K30">
        <f t="shared" ref="K30:R30" si="72">B30/B6*100</f>
        <v>228.88638859867663</v>
      </c>
      <c r="L30">
        <f t="shared" si="72"/>
        <v>228.59997809899255</v>
      </c>
      <c r="M30">
        <f t="shared" si="72"/>
        <v>224.03657427354111</v>
      </c>
      <c r="N30">
        <f t="shared" si="72"/>
        <v>222.46964727544736</v>
      </c>
      <c r="O30">
        <f t="shared" si="72"/>
        <v>227.32509644458347</v>
      </c>
      <c r="P30">
        <f t="shared" si="72"/>
        <v>216.00217211123493</v>
      </c>
      <c r="Q30">
        <f t="shared" si="72"/>
        <v>209.33295252602181</v>
      </c>
      <c r="R30">
        <f t="shared" si="72"/>
        <v>224.48487453143278</v>
      </c>
      <c r="V30">
        <f t="shared" si="71"/>
        <v>102.51338036055651</v>
      </c>
      <c r="W30">
        <f t="shared" si="71"/>
        <v>102.3851031455018</v>
      </c>
      <c r="X30">
        <f t="shared" si="71"/>
        <v>100.34125093147796</v>
      </c>
      <c r="Y30">
        <f t="shared" si="71"/>
        <v>99.639457415768064</v>
      </c>
      <c r="Z30">
        <f t="shared" si="71"/>
        <v>101.81411057249088</v>
      </c>
      <c r="AA30">
        <f t="shared" si="71"/>
        <v>96.742811854883044</v>
      </c>
      <c r="AB30">
        <f t="shared" si="71"/>
        <v>93.755809227803368</v>
      </c>
      <c r="AC30">
        <f t="shared" si="71"/>
        <v>100.54203515082081</v>
      </c>
    </row>
    <row r="31" spans="1:29" x14ac:dyDescent="0.25">
      <c r="B31">
        <f>'24h'!G48</f>
        <v>34937.333333333336</v>
      </c>
      <c r="C31">
        <f>'24h'!H48</f>
        <v>34986.333333333336</v>
      </c>
      <c r="D31">
        <f>'24h'!I48</f>
        <v>31677.333333333332</v>
      </c>
      <c r="E31">
        <f>'24h'!J48</f>
        <v>29421.333333333332</v>
      </c>
      <c r="F31">
        <f>'24h'!K48</f>
        <v>28916.333333333332</v>
      </c>
      <c r="G31">
        <f>'24h'!L48</f>
        <v>28115.333333333332</v>
      </c>
      <c r="H31">
        <f>'24h'!M48</f>
        <v>24833.333333333332</v>
      </c>
      <c r="I31">
        <f>'24h'!N48</f>
        <v>29119.333333333332</v>
      </c>
      <c r="K31">
        <f t="shared" ref="K31:R31" si="73">B31/B7*100</f>
        <v>223.48450926458989</v>
      </c>
      <c r="L31">
        <f t="shared" si="73"/>
        <v>215.08873314480104</v>
      </c>
      <c r="M31">
        <f t="shared" si="73"/>
        <v>222.42194448345268</v>
      </c>
      <c r="N31">
        <f t="shared" si="73"/>
        <v>209.68807165086832</v>
      </c>
      <c r="O31">
        <f t="shared" si="73"/>
        <v>221.14051187926989</v>
      </c>
      <c r="P31">
        <f t="shared" si="73"/>
        <v>208.52431456896338</v>
      </c>
      <c r="Q31">
        <f t="shared" si="73"/>
        <v>220.34900916888495</v>
      </c>
      <c r="R31">
        <f t="shared" si="73"/>
        <v>239.70475249698165</v>
      </c>
      <c r="V31">
        <f t="shared" si="71"/>
        <v>100.09399267119932</v>
      </c>
      <c r="W31">
        <f t="shared" si="71"/>
        <v>96.333701829706413</v>
      </c>
      <c r="X31">
        <f t="shared" si="71"/>
        <v>99.618092342510749</v>
      </c>
      <c r="Y31">
        <f t="shared" si="71"/>
        <v>93.914859585238688</v>
      </c>
      <c r="Z31">
        <f t="shared" si="71"/>
        <v>99.044165737423995</v>
      </c>
      <c r="AA31">
        <f t="shared" si="71"/>
        <v>93.393637361780947</v>
      </c>
      <c r="AB31">
        <f t="shared" si="71"/>
        <v>98.689668386564165</v>
      </c>
      <c r="AC31">
        <f t="shared" si="71"/>
        <v>107.35869711344736</v>
      </c>
    </row>
    <row r="32" spans="1:29" x14ac:dyDescent="0.25">
      <c r="B32">
        <f>'24h'!G49</f>
        <v>32745.333333333332</v>
      </c>
      <c r="C32">
        <f>'24h'!H49</f>
        <v>33813.333333333336</v>
      </c>
      <c r="D32">
        <f>'24h'!I49</f>
        <v>32162.333333333332</v>
      </c>
      <c r="E32">
        <f>'24h'!J49</f>
        <v>29632.333333333332</v>
      </c>
      <c r="F32">
        <f>'24h'!K49</f>
        <v>31052.333333333332</v>
      </c>
      <c r="G32">
        <f>'24h'!L49</f>
        <v>27939.333333333332</v>
      </c>
      <c r="H32">
        <f>'24h'!M49</f>
        <v>26421.333333333332</v>
      </c>
      <c r="I32">
        <f>'24h'!N49</f>
        <v>32295.333333333332</v>
      </c>
      <c r="K32">
        <f t="shared" ref="K32:R32" si="74">B32/B8*100</f>
        <v>217.67821134968645</v>
      </c>
      <c r="L32">
        <f t="shared" si="74"/>
        <v>220.35407841859458</v>
      </c>
      <c r="M32">
        <f t="shared" si="74"/>
        <v>223.94049111080164</v>
      </c>
      <c r="N32">
        <f t="shared" si="74"/>
        <v>216.05784420950295</v>
      </c>
      <c r="O32">
        <f t="shared" si="74"/>
        <v>211.25473388212347</v>
      </c>
      <c r="P32">
        <f t="shared" si="74"/>
        <v>199.42422079467045</v>
      </c>
      <c r="Q32">
        <f t="shared" si="74"/>
        <v>207.29117631675297</v>
      </c>
      <c r="R32">
        <f t="shared" si="74"/>
        <v>230.97792399752061</v>
      </c>
      <c r="V32">
        <f t="shared" si="71"/>
        <v>97.493474439069544</v>
      </c>
      <c r="W32">
        <f t="shared" si="71"/>
        <v>98.69193879646842</v>
      </c>
      <c r="X32">
        <f t="shared" si="71"/>
        <v>100.29821731174873</v>
      </c>
      <c r="Y32">
        <f t="shared" si="71"/>
        <v>96.767746212142811</v>
      </c>
      <c r="Z32">
        <f t="shared" si="71"/>
        <v>94.616534517472317</v>
      </c>
      <c r="AA32">
        <f t="shared" si="71"/>
        <v>89.317897514985106</v>
      </c>
      <c r="AB32">
        <f t="shared" si="71"/>
        <v>92.84134077717431</v>
      </c>
      <c r="AC32">
        <f t="shared" si="71"/>
        <v>103.45013490149692</v>
      </c>
    </row>
    <row r="33" spans="1:29" x14ac:dyDescent="0.25">
      <c r="B33">
        <f>'24h'!G50</f>
        <v>34361.333333333336</v>
      </c>
      <c r="C33">
        <f>'24h'!H50</f>
        <v>36209.333333333336</v>
      </c>
      <c r="D33">
        <f>'24h'!I50</f>
        <v>35352.333333333336</v>
      </c>
      <c r="E33">
        <f>'24h'!J50</f>
        <v>31712.333333333332</v>
      </c>
      <c r="F33">
        <f>'24h'!K50</f>
        <v>29885.333333333332</v>
      </c>
      <c r="G33">
        <f>'24h'!L50</f>
        <v>30335.333333333332</v>
      </c>
      <c r="H33">
        <f>'24h'!M50</f>
        <v>26421.333333333332</v>
      </c>
      <c r="I33">
        <f>'24h'!N50</f>
        <v>31817.333333333332</v>
      </c>
      <c r="K33">
        <f t="shared" ref="K33:R33" si="75">B33/B9*100</f>
        <v>224.84840553156224</v>
      </c>
      <c r="L33">
        <f t="shared" si="75"/>
        <v>220.23802282910609</v>
      </c>
      <c r="M33">
        <f t="shared" si="75"/>
        <v>233.47202042882932</v>
      </c>
      <c r="N33">
        <f t="shared" si="75"/>
        <v>233.12749638560121</v>
      </c>
      <c r="O33">
        <f t="shared" si="75"/>
        <v>230.04644240884713</v>
      </c>
      <c r="P33">
        <f t="shared" si="75"/>
        <v>198.1406488134117</v>
      </c>
      <c r="Q33">
        <f t="shared" si="75"/>
        <v>212.81782789636191</v>
      </c>
      <c r="R33">
        <f t="shared" si="75"/>
        <v>243.06595365418895</v>
      </c>
      <c r="V33">
        <f t="shared" si="71"/>
        <v>100.70485300957284</v>
      </c>
      <c r="W33">
        <f t="shared" si="71"/>
        <v>98.63995994852975</v>
      </c>
      <c r="X33">
        <f t="shared" si="71"/>
        <v>104.56718802852649</v>
      </c>
      <c r="Y33">
        <f t="shared" si="71"/>
        <v>104.41288298442566</v>
      </c>
      <c r="Z33">
        <f t="shared" si="71"/>
        <v>103.03294396680151</v>
      </c>
      <c r="AA33">
        <f t="shared" si="71"/>
        <v>88.74301272808043</v>
      </c>
      <c r="AB33">
        <f t="shared" si="71"/>
        <v>95.3166113206495</v>
      </c>
      <c r="AC33">
        <f t="shared" si="71"/>
        <v>108.864108137697</v>
      </c>
    </row>
    <row r="34" spans="1:29" x14ac:dyDescent="0.25">
      <c r="B34" s="7">
        <f>'24h'!G51</f>
        <v>37361.333333333336</v>
      </c>
      <c r="C34" s="7">
        <f>'24h'!H51</f>
        <v>35724.333333333336</v>
      </c>
      <c r="D34" s="7">
        <f>'24h'!I51</f>
        <v>33335.333333333336</v>
      </c>
      <c r="E34" s="7">
        <f>'24h'!J51</f>
        <v>32218.333333333332</v>
      </c>
      <c r="F34" s="7">
        <f>'24h'!K51</f>
        <v>36047.333333333336</v>
      </c>
      <c r="G34" s="7">
        <f>'24h'!L51</f>
        <v>35401.333333333336</v>
      </c>
      <c r="H34" s="7">
        <f>'24h'!M51</f>
        <v>26379.333333333332</v>
      </c>
      <c r="I34" s="7">
        <f>'24h'!N51</f>
        <v>39244.333333333336</v>
      </c>
      <c r="K34" s="7">
        <f t="shared" ref="K34:R34" si="76">B34/B10*100</f>
        <v>217.83763823295047</v>
      </c>
      <c r="L34" s="7">
        <f t="shared" si="76"/>
        <v>225.87464171303324</v>
      </c>
      <c r="M34" s="7">
        <f t="shared" si="76"/>
        <v>236.3872736727651</v>
      </c>
      <c r="N34" s="7">
        <f>E34/E10*100</f>
        <v>228.57987466004494</v>
      </c>
      <c r="O34" s="7">
        <f t="shared" si="76"/>
        <v>218.8666261890306</v>
      </c>
      <c r="P34" s="7">
        <f t="shared" si="76"/>
        <v>203.57293463676442</v>
      </c>
      <c r="Q34" s="7">
        <f t="shared" si="76"/>
        <v>191.36259218957804</v>
      </c>
      <c r="R34" s="7">
        <f t="shared" si="76"/>
        <v>208.64656990447838</v>
      </c>
      <c r="V34" s="7">
        <f t="shared" si="71"/>
        <v>97.564878373675697</v>
      </c>
      <c r="W34" s="7">
        <f t="shared" si="71"/>
        <v>101.16448252557417</v>
      </c>
      <c r="X34" s="7">
        <f t="shared" si="71"/>
        <v>105.87286839891729</v>
      </c>
      <c r="Y34" s="7">
        <f t="shared" si="71"/>
        <v>102.37609923969504</v>
      </c>
      <c r="Z34" s="7">
        <f t="shared" si="71"/>
        <v>98.025740351418861</v>
      </c>
      <c r="AA34" s="7">
        <f t="shared" si="71"/>
        <v>91.176018841926009</v>
      </c>
      <c r="AB34" s="7">
        <f t="shared" si="71"/>
        <v>85.707264289571199</v>
      </c>
      <c r="AC34" s="7">
        <f t="shared" si="71"/>
        <v>93.448392945053016</v>
      </c>
    </row>
    <row r="35" spans="1:29" x14ac:dyDescent="0.25">
      <c r="A35" t="s">
        <v>88</v>
      </c>
      <c r="B35">
        <f>AVERAGE(B29:B34)</f>
        <v>34452.666666666672</v>
      </c>
      <c r="C35">
        <f>AVERAGE(C29:C34)</f>
        <v>34599.166666666672</v>
      </c>
      <c r="D35">
        <f t="shared" ref="D35" si="77">AVERAGE(D29:D34)</f>
        <v>33334.333333333336</v>
      </c>
      <c r="E35">
        <f t="shared" ref="E35" si="78">AVERAGE(E29:E34)</f>
        <v>31171.333333333332</v>
      </c>
      <c r="F35">
        <f t="shared" ref="F35" si="79">AVERAGE(F29:F34)</f>
        <v>32026.333333333332</v>
      </c>
      <c r="G35">
        <f t="shared" ref="G35" si="80">AVERAGE(G29:G34)</f>
        <v>30525.166666666668</v>
      </c>
      <c r="H35">
        <f t="shared" ref="H35" si="81">AVERAGE(H29:H34)</f>
        <v>26984.833333333332</v>
      </c>
      <c r="I35">
        <f t="shared" ref="I35" si="82">AVERAGE(I29:I34)</f>
        <v>33429</v>
      </c>
      <c r="K35">
        <f>AVERAGE(K29:K34)</f>
        <v>219.7995343879634</v>
      </c>
      <c r="L35">
        <f t="shared" ref="L35" si="83">AVERAGE(L29:L34)</f>
        <v>218.08759224825667</v>
      </c>
      <c r="M35">
        <f t="shared" ref="M35" si="84">AVERAGE(M29:M34)</f>
        <v>225.24041695503698</v>
      </c>
      <c r="N35">
        <f t="shared" ref="N35" si="85">AVERAGE(N29:N34)</f>
        <v>218.73169596227004</v>
      </c>
      <c r="O35">
        <f t="shared" ref="O35" si="86">AVERAGE(O29:O34)</f>
        <v>216.49036319038422</v>
      </c>
      <c r="P35">
        <f t="shared" ref="P35" si="87">AVERAGE(P29:P34)</f>
        <v>202.54338214702145</v>
      </c>
      <c r="Q35">
        <f t="shared" ref="Q35" si="88">AVERAGE(Q29:Q34)</f>
        <v>203.77944237123958</v>
      </c>
      <c r="R35">
        <f t="shared" ref="R35" si="89">AVERAGE(R29:R34)</f>
        <v>226.74976053070057</v>
      </c>
      <c r="V35">
        <f>AVERAGE(V29:V34)</f>
        <v>98.443570234725584</v>
      </c>
      <c r="W35">
        <f t="shared" ref="W35" si="90">AVERAGE(W29:W34)</f>
        <v>97.676827499181186</v>
      </c>
      <c r="X35">
        <f t="shared" ref="X35" si="91">AVERAGE(X29:X34)</f>
        <v>100.88042664855759</v>
      </c>
      <c r="Y35">
        <f t="shared" ref="Y35" si="92">AVERAGE(Y29:Y34)</f>
        <v>97.965307951996934</v>
      </c>
      <c r="Z35">
        <f>AVERAGE(Z29:Z34)</f>
        <v>96.961462330745178</v>
      </c>
      <c r="AA35">
        <f t="shared" ref="AA35" si="93">AVERAGE(AA29:AA34)</f>
        <v>90.714904021475789</v>
      </c>
      <c r="AB35">
        <f>AVERAGE(AB29:AB34)</f>
        <v>91.268509295645245</v>
      </c>
      <c r="AC35">
        <f t="shared" ref="AC35" si="94">AVERAGE(AC29:AC34)</f>
        <v>101.55642976527442</v>
      </c>
    </row>
    <row r="36" spans="1:29" x14ac:dyDescent="0.25">
      <c r="A36" t="s">
        <v>29</v>
      </c>
      <c r="B36">
        <f>MEDIAN(B29:B34)</f>
        <v>34649.333333333336</v>
      </c>
      <c r="C36">
        <f>MEDIAN(C29:C34)</f>
        <v>35355.333333333336</v>
      </c>
      <c r="D36">
        <f t="shared" ref="D36:I36" si="95">MEDIAN(D29:D34)</f>
        <v>32748.833333333336</v>
      </c>
      <c r="E36">
        <f t="shared" si="95"/>
        <v>30672.333333333332</v>
      </c>
      <c r="F36">
        <f t="shared" si="95"/>
        <v>30468.833333333332</v>
      </c>
      <c r="G36">
        <f t="shared" si="95"/>
        <v>29225.333333333332</v>
      </c>
      <c r="H36">
        <f t="shared" si="95"/>
        <v>26400.333333333332</v>
      </c>
      <c r="I36">
        <f t="shared" si="95"/>
        <v>32056.333333333332</v>
      </c>
      <c r="K36">
        <f>MEDIAN(K29:K34)</f>
        <v>220.66107374877018</v>
      </c>
      <c r="L36">
        <f t="shared" ref="L36:R36" si="96">MEDIAN(L29:L34)</f>
        <v>220.29605062385033</v>
      </c>
      <c r="M36">
        <f t="shared" si="96"/>
        <v>223.98853269217136</v>
      </c>
      <c r="N36">
        <f t="shared" si="96"/>
        <v>219.26374574247515</v>
      </c>
      <c r="O36">
        <f t="shared" si="96"/>
        <v>220.00356903415025</v>
      </c>
      <c r="P36">
        <f t="shared" si="96"/>
        <v>201.49857771571743</v>
      </c>
      <c r="Q36">
        <f t="shared" si="96"/>
        <v>208.31206442138739</v>
      </c>
      <c r="R36">
        <f t="shared" si="96"/>
        <v>227.73139926447669</v>
      </c>
      <c r="V36">
        <f>MEDIAN(V29:V34)</f>
        <v>98.829435522437507</v>
      </c>
      <c r="W36">
        <f t="shared" ref="W36:AC36" si="97">MEDIAN(W29:W34)</f>
        <v>98.665949372499085</v>
      </c>
      <c r="X36">
        <f t="shared" si="97"/>
        <v>100.31973412161335</v>
      </c>
      <c r="Y36">
        <f t="shared" si="97"/>
        <v>98.20360181395543</v>
      </c>
      <c r="Z36">
        <f t="shared" si="97"/>
        <v>98.534953044421428</v>
      </c>
      <c r="AA36">
        <f t="shared" si="97"/>
        <v>90.246958178455557</v>
      </c>
      <c r="AB36">
        <f t="shared" si="97"/>
        <v>93.298575002488832</v>
      </c>
      <c r="AC36">
        <f t="shared" si="97"/>
        <v>101.99608502615887</v>
      </c>
    </row>
    <row r="37" spans="1:29" x14ac:dyDescent="0.25">
      <c r="A37" t="s">
        <v>30</v>
      </c>
      <c r="B37">
        <f>STDEV(B29:B34)</f>
        <v>3645.5809779329657</v>
      </c>
      <c r="C37">
        <f t="shared" ref="C37:I37" si="98">STDEV(C29:C34)</f>
        <v>3741.5958850023712</v>
      </c>
      <c r="D37">
        <f t="shared" si="98"/>
        <v>2069.9182592556663</v>
      </c>
      <c r="E37">
        <f t="shared" si="98"/>
        <v>4154.6151687009469</v>
      </c>
      <c r="F37">
        <f t="shared" si="98"/>
        <v>3653.3993485519759</v>
      </c>
      <c r="G37">
        <f t="shared" si="98"/>
        <v>4394.9977208943583</v>
      </c>
      <c r="H37">
        <f t="shared" si="98"/>
        <v>4678.8660912661308</v>
      </c>
      <c r="I37">
        <f t="shared" si="98"/>
        <v>3787.1976270940236</v>
      </c>
      <c r="K37">
        <f>STDEV(K29:K34)</f>
        <v>7.9838398321649908</v>
      </c>
      <c r="L37">
        <f t="shared" ref="L37:R37" si="99">STDEV(L29:L34)</f>
        <v>10.75808897121585</v>
      </c>
      <c r="M37">
        <f t="shared" si="99"/>
        <v>8.9517801575577831</v>
      </c>
      <c r="N37">
        <f t="shared" si="99"/>
        <v>11.590229275993289</v>
      </c>
      <c r="O37">
        <f t="shared" si="99"/>
        <v>14.431333690124877</v>
      </c>
      <c r="P37">
        <f t="shared" si="99"/>
        <v>9.1073425366288916</v>
      </c>
      <c r="Q37">
        <f t="shared" si="99"/>
        <v>14.484058986048796</v>
      </c>
      <c r="R37">
        <f t="shared" si="99"/>
        <v>13.836277412360818</v>
      </c>
      <c r="V37">
        <f>STDEV(V29:V34)</f>
        <v>3.5757932765829135</v>
      </c>
      <c r="W37">
        <f t="shared" ref="W37:AC37" si="100">STDEV(W29:W34)</f>
        <v>4.8183208857939741</v>
      </c>
      <c r="X37">
        <f t="shared" si="100"/>
        <v>4.0093133096037175</v>
      </c>
      <c r="Y37">
        <f t="shared" si="100"/>
        <v>5.1910189570915692</v>
      </c>
      <c r="Z37">
        <f t="shared" si="100"/>
        <v>6.4634896323163868</v>
      </c>
      <c r="AA37">
        <f t="shared" si="100"/>
        <v>4.0789864143835413</v>
      </c>
      <c r="AB37">
        <f t="shared" si="100"/>
        <v>6.4871041790299895</v>
      </c>
      <c r="AC37">
        <f t="shared" si="100"/>
        <v>6.196976490526537</v>
      </c>
    </row>
    <row r="38" spans="1:29" x14ac:dyDescent="0.25">
      <c r="S38" t="s">
        <v>18</v>
      </c>
      <c r="T38">
        <f>AVERAGE(K29:K34,R29:R34)</f>
        <v>223.27464745933199</v>
      </c>
    </row>
    <row r="39" spans="1:29" x14ac:dyDescent="0.25">
      <c r="B39" s="1" t="s">
        <v>65</v>
      </c>
      <c r="K39" s="1" t="s">
        <v>65</v>
      </c>
      <c r="V39" s="1" t="s">
        <v>65</v>
      </c>
    </row>
    <row r="40" spans="1:29" x14ac:dyDescent="0.25">
      <c r="B40" s="7" t="s">
        <v>18</v>
      </c>
      <c r="C40" s="7" t="s">
        <v>19</v>
      </c>
      <c r="D40" s="7" t="s">
        <v>20</v>
      </c>
      <c r="E40" s="7" t="s">
        <v>21</v>
      </c>
      <c r="F40" s="7" t="s">
        <v>22</v>
      </c>
      <c r="G40" s="7" t="s">
        <v>23</v>
      </c>
      <c r="H40" s="7" t="s">
        <v>24</v>
      </c>
      <c r="I40" s="7" t="s">
        <v>18</v>
      </c>
      <c r="K40" s="7" t="s">
        <v>18</v>
      </c>
      <c r="L40" s="7" t="s">
        <v>19</v>
      </c>
      <c r="M40" s="7" t="s">
        <v>20</v>
      </c>
      <c r="N40" s="7" t="s">
        <v>21</v>
      </c>
      <c r="O40" s="7" t="s">
        <v>22</v>
      </c>
      <c r="P40" s="7" t="s">
        <v>23</v>
      </c>
      <c r="Q40" s="7" t="s">
        <v>24</v>
      </c>
      <c r="R40" s="7" t="s">
        <v>18</v>
      </c>
      <c r="V40" s="7" t="s">
        <v>18</v>
      </c>
      <c r="W40" s="7" t="s">
        <v>19</v>
      </c>
      <c r="X40" s="7" t="s">
        <v>20</v>
      </c>
      <c r="Y40" s="7" t="s">
        <v>21</v>
      </c>
      <c r="Z40" s="7" t="s">
        <v>22</v>
      </c>
      <c r="AA40" s="7" t="s">
        <v>23</v>
      </c>
      <c r="AB40" s="7" t="s">
        <v>24</v>
      </c>
      <c r="AC40" s="7" t="s">
        <v>18</v>
      </c>
    </row>
    <row r="41" spans="1:29" x14ac:dyDescent="0.25">
      <c r="B41">
        <f>'36h'!G46</f>
        <v>46294.666666666664</v>
      </c>
      <c r="C41">
        <f>'36h'!H46</f>
        <v>46069.666666666664</v>
      </c>
      <c r="D41">
        <f>'36h'!I46</f>
        <v>42977.666666666664</v>
      </c>
      <c r="E41">
        <f>'36h'!J46</f>
        <v>44987.666666666664</v>
      </c>
      <c r="F41">
        <f>'36h'!K46</f>
        <v>41312.666666666664</v>
      </c>
      <c r="G41">
        <f>'36h'!L46</f>
        <v>39998.666666666664</v>
      </c>
      <c r="H41">
        <f>'36h'!M46</f>
        <v>39352.666666666664</v>
      </c>
      <c r="I41">
        <f>'36h'!N46</f>
        <v>42935.666666666664</v>
      </c>
      <c r="K41">
        <f>B41/B5*100</f>
        <v>245.67324701054267</v>
      </c>
      <c r="L41">
        <f t="shared" ref="L41:R41" si="101">C41/C5*100</f>
        <v>234.16522652570228</v>
      </c>
      <c r="M41">
        <f t="shared" si="101"/>
        <v>250.17560199468343</v>
      </c>
      <c r="N41">
        <f t="shared" si="101"/>
        <v>238.01738885067806</v>
      </c>
      <c r="O41">
        <f t="shared" si="101"/>
        <v>211.42613442511089</v>
      </c>
      <c r="P41">
        <f t="shared" si="101"/>
        <v>209.68057594184663</v>
      </c>
      <c r="Q41">
        <f t="shared" si="101"/>
        <v>199.17333063400477</v>
      </c>
      <c r="R41">
        <f t="shared" si="101"/>
        <v>249.52441835687026</v>
      </c>
      <c r="V41">
        <f t="shared" ref="V41:AC46" si="102">K41/$T$50*100</f>
        <v>93.36182224958614</v>
      </c>
      <c r="W41">
        <f t="shared" si="102"/>
        <v>88.988493952654565</v>
      </c>
      <c r="X41">
        <f t="shared" si="102"/>
        <v>95.072826890298387</v>
      </c>
      <c r="Y41">
        <f t="shared" si="102"/>
        <v>90.452409534172929</v>
      </c>
      <c r="Z41">
        <f t="shared" si="102"/>
        <v>80.347084679787031</v>
      </c>
      <c r="AA41">
        <f t="shared" si="102"/>
        <v>79.683729907446747</v>
      </c>
      <c r="AB41">
        <f t="shared" si="102"/>
        <v>75.69072057207768</v>
      </c>
      <c r="AC41">
        <f t="shared" si="102"/>
        <v>94.825361235062672</v>
      </c>
    </row>
    <row r="42" spans="1:29" x14ac:dyDescent="0.25">
      <c r="B42">
        <f>'36h'!G47</f>
        <v>33836.666666666664</v>
      </c>
      <c r="C42">
        <f>'36h'!H47</f>
        <v>33513.666666666664</v>
      </c>
      <c r="D42">
        <f>'36h'!I47</f>
        <v>36590.666666666664</v>
      </c>
      <c r="E42">
        <f>'36h'!J47</f>
        <v>30126.666666666668</v>
      </c>
      <c r="F42">
        <f>'36h'!K47</f>
        <v>33499.666666666664</v>
      </c>
      <c r="G42">
        <f>'36h'!L47</f>
        <v>28166.666666666668</v>
      </c>
      <c r="H42">
        <f>'36h'!M47</f>
        <v>24631.666666666668</v>
      </c>
      <c r="I42">
        <f>'36h'!N47</f>
        <v>37890.666666666664</v>
      </c>
      <c r="K42">
        <f t="shared" ref="K42:R42" si="103">B42/B6*100</f>
        <v>271.93334940662754</v>
      </c>
      <c r="L42">
        <f>C42/C6*100</f>
        <v>275.24364870784052</v>
      </c>
      <c r="M42">
        <f t="shared" si="103"/>
        <v>262.75073004930823</v>
      </c>
      <c r="N42">
        <f t="shared" si="103"/>
        <v>260.0264687266241</v>
      </c>
      <c r="O42">
        <f t="shared" si="103"/>
        <v>261.96173495985818</v>
      </c>
      <c r="P42">
        <f t="shared" si="103"/>
        <v>241.50447283431936</v>
      </c>
      <c r="Q42">
        <f t="shared" si="103"/>
        <v>234.49796902767201</v>
      </c>
      <c r="R42">
        <f t="shared" si="103"/>
        <v>271.40367213427885</v>
      </c>
      <c r="V42">
        <f t="shared" si="102"/>
        <v>103.34130126080299</v>
      </c>
      <c r="W42">
        <f t="shared" si="102"/>
        <v>104.5992956851593</v>
      </c>
      <c r="X42">
        <f t="shared" si="102"/>
        <v>99.85168207493021</v>
      </c>
      <c r="Y42">
        <f t="shared" si="102"/>
        <v>98.81639636732956</v>
      </c>
      <c r="Z42">
        <f t="shared" si="102"/>
        <v>99.551844708862134</v>
      </c>
      <c r="AA42">
        <f t="shared" si="102"/>
        <v>91.777586447050723</v>
      </c>
      <c r="AB42">
        <f t="shared" si="102"/>
        <v>89.114944214137239</v>
      </c>
      <c r="AC42">
        <f t="shared" si="102"/>
        <v>103.14001098621097</v>
      </c>
    </row>
    <row r="43" spans="1:29" x14ac:dyDescent="0.25">
      <c r="B43">
        <f>'36h'!G48</f>
        <v>40504.666666666664</v>
      </c>
      <c r="C43">
        <f>'36h'!H48</f>
        <v>41410.666666666664</v>
      </c>
      <c r="D43">
        <f>'36h'!I48</f>
        <v>37497.666666666664</v>
      </c>
      <c r="E43">
        <f>'36h'!J48</f>
        <v>36176.666666666664</v>
      </c>
      <c r="F43">
        <f>'36h'!K48</f>
        <v>32613.666666666668</v>
      </c>
      <c r="G43">
        <f>'36h'!L48</f>
        <v>31405.666666666668</v>
      </c>
      <c r="H43">
        <f>'36h'!M48</f>
        <v>28243.666666666668</v>
      </c>
      <c r="I43">
        <f>'36h'!N48</f>
        <v>34637.666666666664</v>
      </c>
      <c r="K43">
        <f t="shared" ref="K43:R43" si="104">B43/B7*100</f>
        <v>259.09720889571207</v>
      </c>
      <c r="L43">
        <f t="shared" si="104"/>
        <v>254.58420427066685</v>
      </c>
      <c r="M43">
        <f t="shared" si="104"/>
        <v>263.28933202265597</v>
      </c>
      <c r="N43">
        <f t="shared" si="104"/>
        <v>257.83384410709618</v>
      </c>
      <c r="O43">
        <f t="shared" si="104"/>
        <v>249.41623330274294</v>
      </c>
      <c r="P43">
        <f t="shared" si="104"/>
        <v>232.92788449652647</v>
      </c>
      <c r="Q43">
        <f t="shared" si="104"/>
        <v>250.60928719313816</v>
      </c>
      <c r="R43">
        <f t="shared" si="104"/>
        <v>285.13061134891888</v>
      </c>
      <c r="V43">
        <f t="shared" si="102"/>
        <v>98.463254980495662</v>
      </c>
      <c r="W43">
        <f t="shared" si="102"/>
        <v>96.748203216650367</v>
      </c>
      <c r="X43">
        <f t="shared" si="102"/>
        <v>100.05636395344509</v>
      </c>
      <c r="Y43">
        <f t="shared" si="102"/>
        <v>97.983145565789712</v>
      </c>
      <c r="Z43">
        <f t="shared" si="102"/>
        <v>94.784248277439474</v>
      </c>
      <c r="AA43">
        <f t="shared" si="102"/>
        <v>88.518273820851221</v>
      </c>
      <c r="AB43">
        <f t="shared" si="102"/>
        <v>95.237637836964765</v>
      </c>
      <c r="AC43">
        <f t="shared" si="102"/>
        <v>108.35658248751531</v>
      </c>
    </row>
    <row r="44" spans="1:29" x14ac:dyDescent="0.25">
      <c r="B44">
        <f>'36h'!G49</f>
        <v>37939.666666666664</v>
      </c>
      <c r="C44">
        <f>'36h'!H49</f>
        <v>40342.666666666664</v>
      </c>
      <c r="D44">
        <f>'36h'!I49</f>
        <v>39253.666666666664</v>
      </c>
      <c r="E44">
        <f>'36h'!J49</f>
        <v>35930.666666666664</v>
      </c>
      <c r="F44">
        <f>'36h'!K49</f>
        <v>35185.666666666664</v>
      </c>
      <c r="G44">
        <f>'36h'!L49</f>
        <v>32796.666666666664</v>
      </c>
      <c r="H44">
        <f>'36h'!M49</f>
        <v>29135.666666666668</v>
      </c>
      <c r="I44">
        <f>'36h'!N49</f>
        <v>37925.666666666664</v>
      </c>
      <c r="K44">
        <f t="shared" ref="K44:R44" si="105">B44/B8*100</f>
        <v>252.20811451616476</v>
      </c>
      <c r="L44">
        <f t="shared" si="105"/>
        <v>262.90431193656997</v>
      </c>
      <c r="M44">
        <f t="shared" si="105"/>
        <v>273.31615838091261</v>
      </c>
      <c r="N44">
        <f t="shared" si="105"/>
        <v>261.98079961113137</v>
      </c>
      <c r="O44">
        <f t="shared" si="105"/>
        <v>239.37456062770707</v>
      </c>
      <c r="P44">
        <f t="shared" si="105"/>
        <v>234.09469426600046</v>
      </c>
      <c r="Q44">
        <f t="shared" si="105"/>
        <v>228.58674616873267</v>
      </c>
      <c r="R44">
        <f t="shared" si="105"/>
        <v>271.24636437324176</v>
      </c>
      <c r="V44">
        <f t="shared" si="102"/>
        <v>95.845231191782858</v>
      </c>
      <c r="W44">
        <f t="shared" si="102"/>
        <v>99.91004693571081</v>
      </c>
      <c r="X44">
        <f t="shared" si="102"/>
        <v>103.86680237756399</v>
      </c>
      <c r="Y44">
        <f t="shared" si="102"/>
        <v>99.559089741054592</v>
      </c>
      <c r="Z44">
        <f t="shared" si="102"/>
        <v>90.968167891059466</v>
      </c>
      <c r="AA44">
        <f t="shared" si="102"/>
        <v>88.961689974715284</v>
      </c>
      <c r="AB44">
        <f t="shared" si="102"/>
        <v>86.868535439272549</v>
      </c>
      <c r="AC44">
        <f t="shared" si="102"/>
        <v>103.08023020257606</v>
      </c>
    </row>
    <row r="45" spans="1:29" x14ac:dyDescent="0.25">
      <c r="B45">
        <f>'36h'!G50</f>
        <v>40897.666666666664</v>
      </c>
      <c r="C45">
        <f>'36h'!H50</f>
        <v>41642.666666666664</v>
      </c>
      <c r="D45">
        <f>'36h'!I50</f>
        <v>40820.666666666664</v>
      </c>
      <c r="E45">
        <f>'36h'!J50</f>
        <v>36724.666666666664</v>
      </c>
      <c r="F45">
        <f>'36h'!K50</f>
        <v>33681.666666666664</v>
      </c>
      <c r="G45">
        <f>'36h'!L50</f>
        <v>34890.666666666664</v>
      </c>
      <c r="H45">
        <f>'36h'!M50</f>
        <v>29065.666666666668</v>
      </c>
      <c r="I45">
        <f>'36h'!N50</f>
        <v>37995.666666666664</v>
      </c>
      <c r="K45">
        <f t="shared" ref="K45:R45" si="106">B45/B9*100</f>
        <v>267.61985778475764</v>
      </c>
      <c r="L45">
        <f t="shared" si="106"/>
        <v>253.2854854733086</v>
      </c>
      <c r="M45">
        <f t="shared" si="106"/>
        <v>269.58569981948665</v>
      </c>
      <c r="N45">
        <f t="shared" si="106"/>
        <v>269.97476046950425</v>
      </c>
      <c r="O45">
        <f t="shared" si="106"/>
        <v>259.26923767736639</v>
      </c>
      <c r="P45">
        <f t="shared" si="106"/>
        <v>227.89462225125189</v>
      </c>
      <c r="Q45">
        <f t="shared" si="106"/>
        <v>234.11733118539405</v>
      </c>
      <c r="R45">
        <f t="shared" si="106"/>
        <v>290.26483320600965</v>
      </c>
      <c r="V45">
        <f t="shared" si="102"/>
        <v>101.70206930137513</v>
      </c>
      <c r="W45">
        <f t="shared" si="102"/>
        <v>96.254658416853943</v>
      </c>
      <c r="X45">
        <f t="shared" si="102"/>
        <v>102.44913719277342</v>
      </c>
      <c r="Y45">
        <f t="shared" si="102"/>
        <v>102.5969897232921</v>
      </c>
      <c r="Z45">
        <f t="shared" si="102"/>
        <v>98.528630110796016</v>
      </c>
      <c r="AA45">
        <f t="shared" si="102"/>
        <v>86.605511479827115</v>
      </c>
      <c r="AB45">
        <f t="shared" si="102"/>
        <v>88.970292555868994</v>
      </c>
      <c r="AC45">
        <f t="shared" si="102"/>
        <v>110.30771194196127</v>
      </c>
    </row>
    <row r="46" spans="1:29" x14ac:dyDescent="0.25">
      <c r="B46" s="7">
        <f>'36h'!G51</f>
        <v>42640.666666666664</v>
      </c>
      <c r="C46" s="7">
        <f>'36h'!H51</f>
        <v>41965.666666666664</v>
      </c>
      <c r="D46" s="7">
        <f>'36h'!I51</f>
        <v>38726.666666666664</v>
      </c>
      <c r="E46" s="7">
        <f>'36h'!J51</f>
        <v>37047.666666666664</v>
      </c>
      <c r="F46" s="7">
        <f>'36h'!K51</f>
        <v>39436.666666666664</v>
      </c>
      <c r="G46" s="7">
        <f>'36h'!L51</f>
        <v>37771.666666666664</v>
      </c>
      <c r="H46" s="7">
        <f>'36h'!M51</f>
        <v>29571.666666666668</v>
      </c>
      <c r="I46" s="7">
        <f>'36h'!N51</f>
        <v>46076.666666666664</v>
      </c>
      <c r="K46" s="7">
        <f t="shared" ref="K46:R46" si="107">B46/B10*100</f>
        <v>248.61912813635746</v>
      </c>
      <c r="L46" s="7">
        <f t="shared" si="107"/>
        <v>265.33678974877762</v>
      </c>
      <c r="M46" s="7">
        <f t="shared" si="107"/>
        <v>274.61825745757102</v>
      </c>
      <c r="N46" s="7">
        <f>E46/E10*100</f>
        <v>262.84261558472269</v>
      </c>
      <c r="O46" s="7">
        <f t="shared" si="107"/>
        <v>239.44545638534706</v>
      </c>
      <c r="P46" s="7">
        <f t="shared" si="107"/>
        <v>217.20337358635228</v>
      </c>
      <c r="Q46" s="7">
        <f t="shared" si="107"/>
        <v>214.52061419417242</v>
      </c>
      <c r="R46" s="7">
        <f t="shared" si="107"/>
        <v>244.97137894979352</v>
      </c>
      <c r="V46" s="7">
        <f t="shared" si="102"/>
        <v>94.48132888444951</v>
      </c>
      <c r="W46" s="7">
        <f t="shared" si="102"/>
        <v>100.83444779698834</v>
      </c>
      <c r="X46" s="7">
        <f t="shared" si="102"/>
        <v>104.36163176589015</v>
      </c>
      <c r="Y46" s="7">
        <f t="shared" si="102"/>
        <v>99.886600818135094</v>
      </c>
      <c r="Z46" s="7">
        <f t="shared" si="102"/>
        <v>90.995110007075652</v>
      </c>
      <c r="AA46" s="7">
        <f t="shared" si="102"/>
        <v>82.542576383619235</v>
      </c>
      <c r="AB46" s="7">
        <f t="shared" si="102"/>
        <v>81.523062421236688</v>
      </c>
      <c r="AC46" s="7">
        <f t="shared" si="102"/>
        <v>93.095095278181262</v>
      </c>
    </row>
    <row r="47" spans="1:29" x14ac:dyDescent="0.25">
      <c r="A47" t="s">
        <v>88</v>
      </c>
      <c r="B47">
        <f>AVERAGE(B41:B46)</f>
        <v>40352.333333333328</v>
      </c>
      <c r="C47">
        <f>AVERAGE(C41:C46)</f>
        <v>40824.166666666664</v>
      </c>
      <c r="D47">
        <f t="shared" ref="D47" si="108">AVERAGE(D41:D46)</f>
        <v>39311.166666666664</v>
      </c>
      <c r="E47">
        <f t="shared" ref="E47" si="109">AVERAGE(E41:E46)</f>
        <v>36832.333333333328</v>
      </c>
      <c r="F47">
        <f t="shared" ref="F47" si="110">AVERAGE(F41:F46)</f>
        <v>35954.999999999993</v>
      </c>
      <c r="G47">
        <f t="shared" ref="G47" si="111">AVERAGE(G41:G46)</f>
        <v>34171.666666666664</v>
      </c>
      <c r="H47">
        <f t="shared" ref="H47" si="112">AVERAGE(H41:H46)</f>
        <v>30000.166666666668</v>
      </c>
      <c r="I47">
        <f t="shared" ref="I47" si="113">AVERAGE(I41:I46)</f>
        <v>39576.999999999993</v>
      </c>
      <c r="K47">
        <f>AVERAGE(K41:K46)</f>
        <v>257.52515095836031</v>
      </c>
      <c r="L47">
        <f t="shared" ref="L47" si="114">AVERAGE(L41:L46)</f>
        <v>257.58661111047763</v>
      </c>
      <c r="M47">
        <f t="shared" ref="M47" si="115">AVERAGE(M41:M46)</f>
        <v>265.62262995410293</v>
      </c>
      <c r="N47">
        <f t="shared" ref="N47" si="116">AVERAGE(N41:N46)</f>
        <v>258.44597955829278</v>
      </c>
      <c r="O47">
        <f t="shared" ref="O47" si="117">AVERAGE(O41:O46)</f>
        <v>243.48222622968876</v>
      </c>
      <c r="P47">
        <f t="shared" ref="P47" si="118">AVERAGE(P41:P46)</f>
        <v>227.2176038960495</v>
      </c>
      <c r="Q47">
        <f t="shared" ref="Q47" si="119">AVERAGE(Q41:Q46)</f>
        <v>226.917546400519</v>
      </c>
      <c r="R47">
        <f t="shared" ref="R47" si="120">AVERAGE(R41:R46)</f>
        <v>268.75687972818542</v>
      </c>
      <c r="V47">
        <f>AVERAGE(V41:V46)</f>
        <v>97.865834644748702</v>
      </c>
      <c r="W47">
        <f t="shared" ref="W47" si="121">AVERAGE(W41:W46)</f>
        <v>97.889191000669555</v>
      </c>
      <c r="X47">
        <f t="shared" ref="X47" si="122">AVERAGE(X41:X46)</f>
        <v>100.94307404248354</v>
      </c>
      <c r="Y47">
        <f t="shared" ref="Y47" si="123">AVERAGE(Y41:Y46)</f>
        <v>98.215771958295662</v>
      </c>
      <c r="Z47">
        <f>AVERAGE(Z41:Z46)</f>
        <v>92.529180945836629</v>
      </c>
      <c r="AA47">
        <f t="shared" ref="AA47" si="124">AVERAGE(AA41:AA46)</f>
        <v>86.348228002251702</v>
      </c>
      <c r="AB47">
        <f t="shared" ref="AB47" si="125">AVERAGE(AB41:AB46)</f>
        <v>86.234198839926307</v>
      </c>
      <c r="AC47">
        <f t="shared" ref="AC47" si="126">AVERAGE(AC41:AC46)</f>
        <v>102.13416535525126</v>
      </c>
    </row>
    <row r="48" spans="1:29" x14ac:dyDescent="0.25">
      <c r="A48" t="s">
        <v>29</v>
      </c>
      <c r="B48">
        <f>MEDIAN(B41:B46)</f>
        <v>40701.166666666664</v>
      </c>
      <c r="C48">
        <f>MEDIAN(C41:C46)</f>
        <v>41526.666666666664</v>
      </c>
      <c r="D48">
        <f t="shared" ref="D48:I48" si="127">MEDIAN(D41:D46)</f>
        <v>38990.166666666664</v>
      </c>
      <c r="E48">
        <f t="shared" si="127"/>
        <v>36450.666666666664</v>
      </c>
      <c r="F48">
        <f t="shared" si="127"/>
        <v>34433.666666666664</v>
      </c>
      <c r="G48">
        <f t="shared" si="127"/>
        <v>33843.666666666664</v>
      </c>
      <c r="H48">
        <f t="shared" si="127"/>
        <v>29100.666666666668</v>
      </c>
      <c r="I48">
        <f t="shared" si="127"/>
        <v>37960.666666666664</v>
      </c>
      <c r="K48">
        <f>MEDIAN(K41:K46)</f>
        <v>255.65266170593841</v>
      </c>
      <c r="L48">
        <f t="shared" ref="L48:R48" si="128">MEDIAN(L41:L46)</f>
        <v>258.74425810361839</v>
      </c>
      <c r="M48">
        <f t="shared" si="128"/>
        <v>266.43751592107128</v>
      </c>
      <c r="N48">
        <f t="shared" si="128"/>
        <v>261.00363416887774</v>
      </c>
      <c r="O48">
        <f t="shared" si="128"/>
        <v>244.430844844045</v>
      </c>
      <c r="P48">
        <f t="shared" si="128"/>
        <v>230.41125337388917</v>
      </c>
      <c r="Q48">
        <f t="shared" si="128"/>
        <v>231.35203867706338</v>
      </c>
      <c r="R48">
        <f t="shared" si="128"/>
        <v>271.32501825376028</v>
      </c>
      <c r="V48">
        <f>MEDIAN(V41:V46)</f>
        <v>97.15424308613926</v>
      </c>
      <c r="W48">
        <f t="shared" ref="W48:AC48" si="129">MEDIAN(W41:W46)</f>
        <v>98.329125076180588</v>
      </c>
      <c r="X48">
        <f t="shared" si="129"/>
        <v>101.25275057310925</v>
      </c>
      <c r="Y48">
        <f t="shared" si="129"/>
        <v>99.187743054192083</v>
      </c>
      <c r="Z48">
        <f t="shared" si="129"/>
        <v>92.889679142257563</v>
      </c>
      <c r="AA48">
        <f t="shared" si="129"/>
        <v>87.561892650339161</v>
      </c>
      <c r="AB48">
        <f t="shared" si="129"/>
        <v>87.919413997570771</v>
      </c>
      <c r="AC48">
        <f t="shared" si="129"/>
        <v>103.11012059439352</v>
      </c>
    </row>
    <row r="49" spans="1:29" x14ac:dyDescent="0.25">
      <c r="A49" t="s">
        <v>30</v>
      </c>
      <c r="B49">
        <f>STDEV(B41:B46)</f>
        <v>4222.3988758366577</v>
      </c>
      <c r="C49">
        <f t="shared" ref="C49:I49" si="130">STDEV(C41:C46)</f>
        <v>4086.74612619869</v>
      </c>
      <c r="D49">
        <f t="shared" si="130"/>
        <v>2313.2946850758117</v>
      </c>
      <c r="E49">
        <f t="shared" si="130"/>
        <v>4749.2376089922891</v>
      </c>
      <c r="F49">
        <f t="shared" si="130"/>
        <v>3571.5454171362098</v>
      </c>
      <c r="G49">
        <f t="shared" si="130"/>
        <v>4313.5205111371124</v>
      </c>
      <c r="H49">
        <f t="shared" si="130"/>
        <v>4922.9991570180064</v>
      </c>
      <c r="I49">
        <f t="shared" si="130"/>
        <v>4147.1570824682622</v>
      </c>
      <c r="K49">
        <f>STDEV(K41:K46)</f>
        <v>10.583254705580137</v>
      </c>
      <c r="L49">
        <f t="shared" ref="L49:R49" si="131">STDEV(L41:L46)</f>
        <v>13.972756150183679</v>
      </c>
      <c r="M49">
        <f t="shared" si="131"/>
        <v>9.0346043374608804</v>
      </c>
      <c r="N49">
        <f t="shared" si="131"/>
        <v>10.816081772755158</v>
      </c>
      <c r="O49">
        <f t="shared" si="131"/>
        <v>18.366795379477519</v>
      </c>
      <c r="P49">
        <f t="shared" si="131"/>
        <v>11.766960631933706</v>
      </c>
      <c r="Q49">
        <f t="shared" si="131"/>
        <v>17.870702025568445</v>
      </c>
      <c r="R49">
        <f t="shared" si="131"/>
        <v>18.327748424228194</v>
      </c>
      <c r="V49">
        <f>STDEV(V41:V46)</f>
        <v>4.0218947592696814</v>
      </c>
      <c r="W49">
        <f t="shared" ref="W49:AC49" si="132">STDEV(W41:W46)</f>
        <v>5.3099879286989626</v>
      </c>
      <c r="X49">
        <f t="shared" si="132"/>
        <v>3.4333698704001221</v>
      </c>
      <c r="Y49">
        <f t="shared" si="132"/>
        <v>4.1103747200508982</v>
      </c>
      <c r="Z49">
        <f t="shared" si="132"/>
        <v>6.9798299423286965</v>
      </c>
      <c r="AA49">
        <f t="shared" si="132"/>
        <v>4.4717318645987048</v>
      </c>
      <c r="AB49">
        <f t="shared" si="132"/>
        <v>6.7913023753654453</v>
      </c>
      <c r="AC49">
        <f t="shared" si="132"/>
        <v>6.9649911475484938</v>
      </c>
    </row>
    <row r="50" spans="1:29" x14ac:dyDescent="0.25">
      <c r="S50" t="s">
        <v>18</v>
      </c>
      <c r="T50">
        <f>AVERAGE(K41:K46,R41:R46)</f>
        <v>263.14101534327295</v>
      </c>
    </row>
    <row r="51" spans="1:29" x14ac:dyDescent="0.25">
      <c r="B51" s="1" t="s">
        <v>66</v>
      </c>
      <c r="K51" s="1" t="s">
        <v>66</v>
      </c>
      <c r="V51" s="1" t="s">
        <v>66</v>
      </c>
    </row>
    <row r="52" spans="1:29" x14ac:dyDescent="0.25">
      <c r="B52" s="7" t="s">
        <v>18</v>
      </c>
      <c r="C52" s="7" t="s">
        <v>19</v>
      </c>
      <c r="D52" s="7" t="s">
        <v>20</v>
      </c>
      <c r="E52" s="7" t="s">
        <v>21</v>
      </c>
      <c r="F52" s="7" t="s">
        <v>22</v>
      </c>
      <c r="G52" s="7" t="s">
        <v>23</v>
      </c>
      <c r="H52" s="7" t="s">
        <v>24</v>
      </c>
      <c r="I52" s="7" t="s">
        <v>18</v>
      </c>
      <c r="K52" s="7" t="s">
        <v>18</v>
      </c>
      <c r="L52" s="7" t="s">
        <v>19</v>
      </c>
      <c r="M52" s="7" t="s">
        <v>20</v>
      </c>
      <c r="N52" s="7" t="s">
        <v>21</v>
      </c>
      <c r="O52" s="7" t="s">
        <v>22</v>
      </c>
      <c r="P52" s="7" t="s">
        <v>23</v>
      </c>
      <c r="Q52" s="7" t="s">
        <v>24</v>
      </c>
      <c r="R52" s="7" t="s">
        <v>18</v>
      </c>
      <c r="V52" s="7" t="s">
        <v>18</v>
      </c>
      <c r="W52" s="7" t="s">
        <v>19</v>
      </c>
      <c r="X52" s="7" t="s">
        <v>20</v>
      </c>
      <c r="Y52" s="7" t="s">
        <v>21</v>
      </c>
      <c r="Z52" s="7" t="s">
        <v>22</v>
      </c>
      <c r="AA52" s="7" t="s">
        <v>23</v>
      </c>
      <c r="AB52" s="7" t="s">
        <v>24</v>
      </c>
      <c r="AC52" s="7" t="s">
        <v>18</v>
      </c>
    </row>
    <row r="53" spans="1:29" x14ac:dyDescent="0.25">
      <c r="B53">
        <f>'48h'!G46</f>
        <v>43053.333333333336</v>
      </c>
      <c r="C53">
        <f>'48h'!H46</f>
        <v>42674.333333333336</v>
      </c>
      <c r="D53">
        <f>'48h'!I46</f>
        <v>39779.333333333336</v>
      </c>
      <c r="E53">
        <f>'48h'!J46</f>
        <v>40973.333333333336</v>
      </c>
      <c r="F53">
        <f>'48h'!K46</f>
        <v>37017.333333333336</v>
      </c>
      <c r="G53">
        <f>'48h'!L46</f>
        <v>35675.333333333336</v>
      </c>
      <c r="H53">
        <f>'48h'!M46</f>
        <v>34136.333333333336</v>
      </c>
      <c r="I53">
        <f>'48h'!N46</f>
        <v>40221.333333333336</v>
      </c>
      <c r="K53">
        <f>B53/B5*100</f>
        <v>228.47236963135927</v>
      </c>
      <c r="L53">
        <f t="shared" ref="L53:R53" si="133">C53/C5*100</f>
        <v>216.90725492189355</v>
      </c>
      <c r="M53">
        <f t="shared" si="133"/>
        <v>231.55790985117491</v>
      </c>
      <c r="N53">
        <f t="shared" si="133"/>
        <v>216.77865368675378</v>
      </c>
      <c r="O53">
        <f t="shared" si="133"/>
        <v>189.44387581030367</v>
      </c>
      <c r="P53">
        <f t="shared" si="133"/>
        <v>187.01684490109739</v>
      </c>
      <c r="Q53">
        <f t="shared" si="133"/>
        <v>172.77221041265986</v>
      </c>
      <c r="R53">
        <f t="shared" si="133"/>
        <v>233.74983049534106</v>
      </c>
      <c r="V53">
        <f>K53/$T$62*100</f>
        <v>93.691170665981232</v>
      </c>
      <c r="W53">
        <f t="shared" ref="W53:W58" si="134">L53/$T$62*100</f>
        <v>88.948587841788907</v>
      </c>
      <c r="X53">
        <f t="shared" ref="X53:X58" si="135">M53/$T$62*100</f>
        <v>94.956478483280719</v>
      </c>
      <c r="Y53">
        <f t="shared" ref="Y53:Y58" si="136">N53/$T$62*100</f>
        <v>88.895851485577538</v>
      </c>
      <c r="Z53">
        <f t="shared" ref="Z53:Z58" si="137">O53/$T$62*100</f>
        <v>77.686498935545345</v>
      </c>
      <c r="AA53">
        <f t="shared" ref="AA53:AA58" si="138">P53/$T$62*100</f>
        <v>76.691230372029523</v>
      </c>
      <c r="AB53">
        <f t="shared" ref="AB53:AB58" si="139">Q53/$T$62*100</f>
        <v>70.849839209132682</v>
      </c>
      <c r="AC53">
        <f t="shared" ref="AC53:AC58" si="140">R53/$T$62*100</f>
        <v>95.85533383060438</v>
      </c>
    </row>
    <row r="54" spans="1:29" x14ac:dyDescent="0.25">
      <c r="B54">
        <f>'48h'!G47</f>
        <v>32155.333333333332</v>
      </c>
      <c r="C54">
        <f>'48h'!H47</f>
        <v>31143.333333333332</v>
      </c>
      <c r="D54">
        <f>'48h'!I47</f>
        <v>34776.333333333336</v>
      </c>
      <c r="E54">
        <f>'48h'!J47</f>
        <v>27939.333333333332</v>
      </c>
      <c r="F54">
        <f>'48h'!K47</f>
        <v>29893.333333333332</v>
      </c>
      <c r="G54">
        <f>'48h'!L47</f>
        <v>24321.333333333332</v>
      </c>
      <c r="H54">
        <f>'48h'!M47</f>
        <v>21426.333333333332</v>
      </c>
      <c r="I54">
        <f>'48h'!N47</f>
        <v>35155.333333333336</v>
      </c>
      <c r="K54">
        <f t="shared" ref="K54:R54" si="141">B54/B6*100</f>
        <v>258.42106673095986</v>
      </c>
      <c r="L54">
        <f t="shared" si="141"/>
        <v>255.77639071397283</v>
      </c>
      <c r="M54">
        <f t="shared" si="141"/>
        <v>249.72234190243671</v>
      </c>
      <c r="N54">
        <f t="shared" si="141"/>
        <v>241.14736175844408</v>
      </c>
      <c r="O54">
        <f t="shared" si="141"/>
        <v>233.76081743301009</v>
      </c>
      <c r="P54">
        <f t="shared" si="141"/>
        <v>208.53411072051213</v>
      </c>
      <c r="Q54">
        <f t="shared" si="141"/>
        <v>203.98260979944146</v>
      </c>
      <c r="R54">
        <f t="shared" si="141"/>
        <v>251.81099730200799</v>
      </c>
      <c r="V54">
        <f t="shared" ref="V54:V58" si="142">K54/$T$62*100</f>
        <v>105.97243030236451</v>
      </c>
      <c r="W54">
        <f t="shared" si="134"/>
        <v>104.88791057482128</v>
      </c>
      <c r="X54">
        <f t="shared" si="135"/>
        <v>102.40528687140799</v>
      </c>
      <c r="Y54">
        <f t="shared" si="136"/>
        <v>98.888888238940979</v>
      </c>
      <c r="Z54">
        <f t="shared" si="137"/>
        <v>95.859839316558364</v>
      </c>
      <c r="AA54">
        <f t="shared" si="138"/>
        <v>85.514957404776879</v>
      </c>
      <c r="AB54">
        <f t="shared" si="139"/>
        <v>83.64849341934854</v>
      </c>
      <c r="AC54">
        <f t="shared" si="140"/>
        <v>103.26179555917363</v>
      </c>
    </row>
    <row r="55" spans="1:29" x14ac:dyDescent="0.25">
      <c r="B55">
        <f>'48h'!G48</f>
        <v>37242.333333333336</v>
      </c>
      <c r="C55">
        <f>'48h'!H48</f>
        <v>37474.333333333336</v>
      </c>
      <c r="D55">
        <f>'48h'!I48</f>
        <v>33708.333333333336</v>
      </c>
      <c r="E55">
        <f>'48h'!J48</f>
        <v>32942.333333333336</v>
      </c>
      <c r="F55">
        <f>'48h'!K48</f>
        <v>28740.333333333332</v>
      </c>
      <c r="G55">
        <f>'48h'!L48</f>
        <v>27335.333333333332</v>
      </c>
      <c r="H55">
        <f>'48h'!M48</f>
        <v>24651.333333333332</v>
      </c>
      <c r="I55">
        <f>'48h'!N48</f>
        <v>31431.333333333332</v>
      </c>
      <c r="K55">
        <f t="shared" ref="K55:R55" si="143">B55/B7*100</f>
        <v>238.22896010575917</v>
      </c>
      <c r="L55">
        <f t="shared" si="143"/>
        <v>230.38444198532727</v>
      </c>
      <c r="M55">
        <f t="shared" si="143"/>
        <v>236.68258203435849</v>
      </c>
      <c r="N55">
        <f t="shared" si="143"/>
        <v>234.78250540469912</v>
      </c>
      <c r="O55">
        <f t="shared" si="143"/>
        <v>219.79453451616192</v>
      </c>
      <c r="P55">
        <f t="shared" si="143"/>
        <v>202.73925189745111</v>
      </c>
      <c r="Q55">
        <f t="shared" si="143"/>
        <v>218.7341023365868</v>
      </c>
      <c r="R55">
        <f t="shared" si="143"/>
        <v>258.73669191087691</v>
      </c>
      <c r="V55">
        <f t="shared" si="142"/>
        <v>97.692120035613982</v>
      </c>
      <c r="W55">
        <f t="shared" si="134"/>
        <v>94.475266780230712</v>
      </c>
      <c r="X55">
        <f t="shared" si="135"/>
        <v>97.057986586411786</v>
      </c>
      <c r="Y55">
        <f t="shared" si="136"/>
        <v>96.278809637903322</v>
      </c>
      <c r="Z55">
        <f t="shared" si="137"/>
        <v>90.132593617469695</v>
      </c>
      <c r="AA55">
        <f t="shared" si="138"/>
        <v>83.138621448474197</v>
      </c>
      <c r="AB55">
        <f t="shared" si="139"/>
        <v>89.697735203401592</v>
      </c>
      <c r="AC55">
        <f t="shared" si="140"/>
        <v>106.10186080044095</v>
      </c>
    </row>
    <row r="56" spans="1:29" x14ac:dyDescent="0.25">
      <c r="B56">
        <f>'48h'!G49</f>
        <v>34734.333333333336</v>
      </c>
      <c r="C56">
        <f>'48h'!H49</f>
        <v>36518.333333333336</v>
      </c>
      <c r="D56">
        <f>'48h'!I49</f>
        <v>35935.333333333336</v>
      </c>
      <c r="E56">
        <f>'48h'!J49</f>
        <v>31986.333333333332</v>
      </c>
      <c r="F56">
        <f>'48h'!K49</f>
        <v>30497.333333333332</v>
      </c>
      <c r="G56">
        <f>'48h'!L49</f>
        <v>28347.333333333332</v>
      </c>
      <c r="H56">
        <f>'48h'!M49</f>
        <v>25522.333333333332</v>
      </c>
      <c r="I56">
        <f>'48h'!N49</f>
        <v>34783.333333333336</v>
      </c>
      <c r="K56">
        <f t="shared" ref="K56:R56" si="144">B56/B8*100</f>
        <v>230.90030800593854</v>
      </c>
      <c r="L56">
        <f t="shared" si="144"/>
        <v>237.98197024003477</v>
      </c>
      <c r="M56">
        <f t="shared" si="144"/>
        <v>250.21120549598481</v>
      </c>
      <c r="N56">
        <f t="shared" si="144"/>
        <v>233.22153360068052</v>
      </c>
      <c r="O56">
        <f t="shared" si="144"/>
        <v>207.4789668231399</v>
      </c>
      <c r="P56">
        <f t="shared" si="144"/>
        <v>202.3364263621223</v>
      </c>
      <c r="Q56">
        <f t="shared" si="144"/>
        <v>200.23798315811496</v>
      </c>
      <c r="R56">
        <f t="shared" si="144"/>
        <v>248.7722309636199</v>
      </c>
      <c r="V56">
        <f t="shared" si="142"/>
        <v>94.686811359804395</v>
      </c>
      <c r="W56">
        <f t="shared" si="134"/>
        <v>97.590835273260922</v>
      </c>
      <c r="X56">
        <f t="shared" si="135"/>
        <v>102.60575838772048</v>
      </c>
      <c r="Y56">
        <f t="shared" si="136"/>
        <v>95.638691640567089</v>
      </c>
      <c r="Z56">
        <f t="shared" si="137"/>
        <v>85.082267591451199</v>
      </c>
      <c r="AA56">
        <f t="shared" si="138"/>
        <v>82.973432125844056</v>
      </c>
      <c r="AB56">
        <f t="shared" si="139"/>
        <v>82.112909688593788</v>
      </c>
      <c r="AC56">
        <f t="shared" si="140"/>
        <v>102.01566861575667</v>
      </c>
    </row>
    <row r="57" spans="1:29" x14ac:dyDescent="0.25">
      <c r="B57">
        <f>'48h'!G50</f>
        <v>37024.333333333336</v>
      </c>
      <c r="C57">
        <f>'48h'!H50</f>
        <v>38015.333333333336</v>
      </c>
      <c r="D57">
        <f>'48h'!I50</f>
        <v>37066.333333333336</v>
      </c>
      <c r="E57">
        <f>'48h'!J50</f>
        <v>32598.333333333332</v>
      </c>
      <c r="F57">
        <f>'48h'!K50</f>
        <v>29787.333333333332</v>
      </c>
      <c r="G57">
        <f>'48h'!L50</f>
        <v>30258.333333333332</v>
      </c>
      <c r="H57">
        <f>'48h'!M50</f>
        <v>25480.333333333332</v>
      </c>
      <c r="I57">
        <f>'48h'!N50</f>
        <v>35542.333333333336</v>
      </c>
      <c r="K57">
        <f t="shared" ref="K57:R57" si="145">B57/B9*100</f>
        <v>242.27413514810453</v>
      </c>
      <c r="L57">
        <f t="shared" si="145"/>
        <v>231.2227561178355</v>
      </c>
      <c r="M57">
        <f t="shared" si="145"/>
        <v>244.79152908026242</v>
      </c>
      <c r="N57">
        <f t="shared" si="145"/>
        <v>239.64076551741039</v>
      </c>
      <c r="O57">
        <f t="shared" si="145"/>
        <v>229.29207399994866</v>
      </c>
      <c r="P57">
        <f t="shared" si="145"/>
        <v>197.63770955802306</v>
      </c>
      <c r="Q57">
        <f t="shared" si="145"/>
        <v>205.2382870183917</v>
      </c>
      <c r="R57">
        <f t="shared" si="145"/>
        <v>271.52279093455564</v>
      </c>
      <c r="V57">
        <f t="shared" si="142"/>
        <v>99.350951630338798</v>
      </c>
      <c r="W57">
        <f t="shared" si="134"/>
        <v>94.819039782573455</v>
      </c>
      <c r="X57">
        <f t="shared" si="135"/>
        <v>100.38327595433417</v>
      </c>
      <c r="Y57">
        <f t="shared" si="136"/>
        <v>98.271068387152468</v>
      </c>
      <c r="Z57">
        <f t="shared" si="137"/>
        <v>94.027312239761358</v>
      </c>
      <c r="AA57">
        <f t="shared" si="138"/>
        <v>81.046598352839965</v>
      </c>
      <c r="AB57">
        <f t="shared" si="139"/>
        <v>84.163417253735489</v>
      </c>
      <c r="AC57">
        <f t="shared" si="140"/>
        <v>111.34514071088486</v>
      </c>
    </row>
    <row r="58" spans="1:29" x14ac:dyDescent="0.25">
      <c r="B58" s="7">
        <f>'48h'!G51</f>
        <v>39308.333333333336</v>
      </c>
      <c r="C58" s="7">
        <f>'48h'!H51</f>
        <v>39062.333333333336</v>
      </c>
      <c r="D58" s="7">
        <f>'48h'!I51</f>
        <v>36237.333333333336</v>
      </c>
      <c r="E58" s="7">
        <f>'48h'!J51</f>
        <v>33588.333333333336</v>
      </c>
      <c r="F58" s="7">
        <f>'48h'!K51</f>
        <v>35696.333333333336</v>
      </c>
      <c r="G58" s="7">
        <f>'48h'!L51</f>
        <v>33350.333333333336</v>
      </c>
      <c r="H58" s="7">
        <f>'48h'!M51</f>
        <v>26534.333333333332</v>
      </c>
      <c r="I58" s="7">
        <f>'48h'!N51</f>
        <v>44051.333333333336</v>
      </c>
      <c r="K58" s="7">
        <f t="shared" ref="K58:R58" si="146">B58/B10*100</f>
        <v>229.18974598176979</v>
      </c>
      <c r="L58" s="7">
        <f t="shared" si="146"/>
        <v>246.97985162704435</v>
      </c>
      <c r="M58" s="7">
        <f t="shared" si="146"/>
        <v>256.96591500023641</v>
      </c>
      <c r="N58" s="7">
        <f t="shared" si="146"/>
        <v>238.29963343975407</v>
      </c>
      <c r="O58" s="7">
        <f t="shared" si="146"/>
        <v>216.73547864804698</v>
      </c>
      <c r="P58" s="7">
        <f t="shared" si="146"/>
        <v>191.77880007667244</v>
      </c>
      <c r="Q58" s="7">
        <f t="shared" si="146"/>
        <v>192.48700278080037</v>
      </c>
      <c r="R58" s="7">
        <f t="shared" si="146"/>
        <v>234.20348414765982</v>
      </c>
      <c r="V58" s="7">
        <f t="shared" si="142"/>
        <v>93.985349914817746</v>
      </c>
      <c r="W58" s="7">
        <f t="shared" si="134"/>
        <v>101.28065580614545</v>
      </c>
      <c r="X58" s="7">
        <f t="shared" si="135"/>
        <v>105.37570664003246</v>
      </c>
      <c r="Y58" s="7">
        <f t="shared" si="136"/>
        <v>97.72110151555195</v>
      </c>
      <c r="Z58" s="7">
        <f t="shared" si="137"/>
        <v>88.878146412852473</v>
      </c>
      <c r="AA58" s="7">
        <f t="shared" si="138"/>
        <v>78.643996720881361</v>
      </c>
      <c r="AB58" s="7">
        <f t="shared" si="139"/>
        <v>78.934414072115629</v>
      </c>
      <c r="AC58" s="7">
        <f t="shared" si="140"/>
        <v>96.041366574218955</v>
      </c>
    </row>
    <row r="59" spans="1:29" x14ac:dyDescent="0.25">
      <c r="A59" t="s">
        <v>88</v>
      </c>
      <c r="B59">
        <f>AVERAGE(B53:B58)</f>
        <v>37253.000000000007</v>
      </c>
      <c r="C59">
        <f>AVERAGE(C53:C58)</f>
        <v>37481.333333333336</v>
      </c>
      <c r="D59">
        <f t="shared" ref="D59:H59" si="147">AVERAGE(D53:D58)</f>
        <v>36250.500000000007</v>
      </c>
      <c r="E59">
        <f t="shared" si="147"/>
        <v>33338.000000000007</v>
      </c>
      <c r="F59">
        <f t="shared" si="147"/>
        <v>31938.666666666668</v>
      </c>
      <c r="G59">
        <f t="shared" si="147"/>
        <v>29881.333333333332</v>
      </c>
      <c r="H59">
        <f t="shared" si="147"/>
        <v>26291.833333333332</v>
      </c>
      <c r="I59">
        <f>AVERAGE(I53:I58)</f>
        <v>36864.166666666672</v>
      </c>
      <c r="K59">
        <f>AVERAGE(K53:K58)</f>
        <v>237.91443093398186</v>
      </c>
      <c r="L59">
        <f>AVERAGE(L53:L58)</f>
        <v>236.54211093435137</v>
      </c>
      <c r="M59">
        <f t="shared" ref="M59:Q59" si="148">AVERAGE(M53:M58)</f>
        <v>244.98858056074229</v>
      </c>
      <c r="N59">
        <f t="shared" si="148"/>
        <v>233.97840890129032</v>
      </c>
      <c r="O59">
        <f t="shared" si="148"/>
        <v>216.08429120510186</v>
      </c>
      <c r="P59">
        <f t="shared" si="148"/>
        <v>198.34052391931309</v>
      </c>
      <c r="Q59">
        <f t="shared" si="148"/>
        <v>198.90869925099921</v>
      </c>
      <c r="R59">
        <f>AVERAGE(R53:R58)</f>
        <v>249.79933762567688</v>
      </c>
      <c r="U59" t="s">
        <v>88</v>
      </c>
      <c r="V59">
        <f>AVERAGE(V53:V58)</f>
        <v>97.563138984820114</v>
      </c>
      <c r="W59">
        <f>AVERAGE(W53:W58)</f>
        <v>97.00038267647011</v>
      </c>
      <c r="X59">
        <f t="shared" ref="X59:AB59" si="149">AVERAGE(X53:X58)</f>
        <v>100.4640821538646</v>
      </c>
      <c r="Y59">
        <f t="shared" si="149"/>
        <v>95.949068484282222</v>
      </c>
      <c r="Z59">
        <f t="shared" si="149"/>
        <v>88.611109685606422</v>
      </c>
      <c r="AA59">
        <f t="shared" si="149"/>
        <v>81.334806070807673</v>
      </c>
      <c r="AB59">
        <f t="shared" si="149"/>
        <v>81.567801474387963</v>
      </c>
      <c r="AC59">
        <f>AVERAGE(AC53:AC58)</f>
        <v>102.4368610151799</v>
      </c>
    </row>
    <row r="60" spans="1:29" x14ac:dyDescent="0.25">
      <c r="A60" t="s">
        <v>29</v>
      </c>
      <c r="B60">
        <f>MEDIAN(B53:B58)</f>
        <v>37133.333333333336</v>
      </c>
      <c r="C60">
        <f>MEDIAN(C53:C58)</f>
        <v>37744.833333333336</v>
      </c>
      <c r="D60">
        <f t="shared" ref="D60:I60" si="150">MEDIAN(D53:D58)</f>
        <v>36086.333333333336</v>
      </c>
      <c r="E60">
        <f t="shared" si="150"/>
        <v>32770.333333333336</v>
      </c>
      <c r="F60">
        <f t="shared" si="150"/>
        <v>30195.333333333332</v>
      </c>
      <c r="G60">
        <f t="shared" si="150"/>
        <v>29302.833333333332</v>
      </c>
      <c r="H60">
        <f t="shared" si="150"/>
        <v>25501.333333333332</v>
      </c>
      <c r="I60">
        <f t="shared" si="150"/>
        <v>35348.833333333336</v>
      </c>
      <c r="K60">
        <f>MEDIAN(K53:K58)</f>
        <v>234.56463405584884</v>
      </c>
      <c r="L60">
        <f>MEDIAN(L53:L58)</f>
        <v>234.60236317893515</v>
      </c>
      <c r="M60">
        <f t="shared" ref="M60:R60" si="151">MEDIAN(M53:M58)</f>
        <v>247.25693549134957</v>
      </c>
      <c r="N60">
        <f t="shared" si="151"/>
        <v>236.5410694222266</v>
      </c>
      <c r="O60">
        <f t="shared" si="151"/>
        <v>218.26500658210443</v>
      </c>
      <c r="P60">
        <f t="shared" si="151"/>
        <v>199.98706796007269</v>
      </c>
      <c r="Q60">
        <f t="shared" si="151"/>
        <v>202.1102964787782</v>
      </c>
      <c r="R60">
        <f t="shared" si="151"/>
        <v>250.29161413281395</v>
      </c>
      <c r="U60" t="s">
        <v>29</v>
      </c>
      <c r="V60">
        <f>MEDIAN(V53:V58)</f>
        <v>96.189465697709181</v>
      </c>
      <c r="W60">
        <f>MEDIAN(W53:W58)</f>
        <v>96.204937527917195</v>
      </c>
      <c r="X60">
        <f t="shared" ref="X60:AC60" si="152">MEDIAN(X53:X58)</f>
        <v>101.39428141287108</v>
      </c>
      <c r="Y60">
        <f t="shared" si="152"/>
        <v>96.999955576727643</v>
      </c>
      <c r="Z60">
        <f t="shared" si="152"/>
        <v>89.505370015161077</v>
      </c>
      <c r="AA60">
        <f t="shared" si="152"/>
        <v>82.01001523934201</v>
      </c>
      <c r="AB60">
        <f t="shared" si="152"/>
        <v>82.880701553971164</v>
      </c>
      <c r="AC60">
        <f t="shared" si="152"/>
        <v>102.63873208746514</v>
      </c>
    </row>
    <row r="61" spans="1:29" x14ac:dyDescent="0.25">
      <c r="A61" t="s">
        <v>30</v>
      </c>
      <c r="B61">
        <f>STDEV(B53:B58)</f>
        <v>3748.3476715303073</v>
      </c>
      <c r="C61">
        <f t="shared" ref="C61:I61" si="153">STDEV(C53:C58)</f>
        <v>3764.296162631204</v>
      </c>
      <c r="D61">
        <f t="shared" si="153"/>
        <v>2090.6233918778071</v>
      </c>
      <c r="E61">
        <f t="shared" si="153"/>
        <v>4243.5184772386965</v>
      </c>
      <c r="F61">
        <f t="shared" si="153"/>
        <v>3493.7462796640912</v>
      </c>
      <c r="G61">
        <f t="shared" si="153"/>
        <v>4135.1033360727515</v>
      </c>
      <c r="H61">
        <f t="shared" si="153"/>
        <v>4223.9786812909097</v>
      </c>
      <c r="I61">
        <f t="shared" si="153"/>
        <v>4504.194330473144</v>
      </c>
      <c r="K61">
        <f>STDEV(K53:K58)</f>
        <v>11.437645131336952</v>
      </c>
      <c r="L61">
        <f t="shared" ref="L61:R61" si="154">STDEV(L53:L58)</f>
        <v>13.658090184271988</v>
      </c>
      <c r="M61">
        <f t="shared" si="154"/>
        <v>9.4079987717357785</v>
      </c>
      <c r="N61">
        <f t="shared" si="154"/>
        <v>8.9351011172283563</v>
      </c>
      <c r="O61">
        <f t="shared" si="154"/>
        <v>16.030336219063425</v>
      </c>
      <c r="P61">
        <f t="shared" si="154"/>
        <v>7.8867119936355596</v>
      </c>
      <c r="Q61">
        <f t="shared" si="154"/>
        <v>15.394648986725633</v>
      </c>
      <c r="R61">
        <f t="shared" si="154"/>
        <v>14.544440675841162</v>
      </c>
      <c r="U61" t="s">
        <v>30</v>
      </c>
      <c r="V61">
        <f>STDEV(V53:V58)</f>
        <v>4.6903105340311324</v>
      </c>
      <c r="W61">
        <f t="shared" ref="W61:AC61" si="155">STDEV(W53:W58)</f>
        <v>5.6008630736867504</v>
      </c>
      <c r="X61">
        <f t="shared" si="155"/>
        <v>3.8580000722636818</v>
      </c>
      <c r="Y61">
        <f t="shared" si="155"/>
        <v>3.6640758138184024</v>
      </c>
      <c r="Z61">
        <f t="shared" si="155"/>
        <v>6.5736656426186357</v>
      </c>
      <c r="AA61">
        <f t="shared" si="155"/>
        <v>3.2341559751027735</v>
      </c>
      <c r="AB61">
        <f t="shared" si="155"/>
        <v>6.3129851889110684</v>
      </c>
      <c r="AC61">
        <f t="shared" si="155"/>
        <v>5.9643346624371745</v>
      </c>
    </row>
    <row r="62" spans="1:29" x14ac:dyDescent="0.25">
      <c r="S62" t="s">
        <v>18</v>
      </c>
      <c r="T62">
        <f>AVERAGE(K53:K58,R53:R58)</f>
        <v>243.85688427982936</v>
      </c>
    </row>
    <row r="64" spans="1:29" x14ac:dyDescent="0.25">
      <c r="B64" s="1" t="s">
        <v>71</v>
      </c>
      <c r="K64" s="1" t="s">
        <v>71</v>
      </c>
      <c r="V64" s="1" t="s">
        <v>71</v>
      </c>
    </row>
    <row r="65" spans="1:29" x14ac:dyDescent="0.25">
      <c r="B65" s="7" t="s">
        <v>18</v>
      </c>
      <c r="C65" s="7" t="s">
        <v>19</v>
      </c>
      <c r="D65" s="7" t="s">
        <v>20</v>
      </c>
      <c r="E65" s="7" t="s">
        <v>21</v>
      </c>
      <c r="F65" s="7" t="s">
        <v>22</v>
      </c>
      <c r="G65" s="7" t="s">
        <v>23</v>
      </c>
      <c r="H65" s="7" t="s">
        <v>24</v>
      </c>
      <c r="I65" s="7" t="s">
        <v>18</v>
      </c>
      <c r="K65" s="7" t="s">
        <v>18</v>
      </c>
      <c r="L65" s="7" t="s">
        <v>19</v>
      </c>
      <c r="M65" s="7" t="s">
        <v>20</v>
      </c>
      <c r="N65" s="7" t="s">
        <v>21</v>
      </c>
      <c r="O65" s="7" t="s">
        <v>22</v>
      </c>
      <c r="P65" s="7" t="s">
        <v>23</v>
      </c>
      <c r="Q65" s="7" t="s">
        <v>24</v>
      </c>
      <c r="R65" s="7" t="s">
        <v>18</v>
      </c>
      <c r="V65" s="7" t="s">
        <v>18</v>
      </c>
      <c r="W65" s="7" t="s">
        <v>19</v>
      </c>
      <c r="X65" s="7" t="s">
        <v>20</v>
      </c>
      <c r="Y65" s="7" t="s">
        <v>21</v>
      </c>
      <c r="Z65" s="7" t="s">
        <v>22</v>
      </c>
      <c r="AA65" s="7" t="s">
        <v>23</v>
      </c>
      <c r="AB65" s="7" t="s">
        <v>24</v>
      </c>
      <c r="AC65" s="7" t="s">
        <v>18</v>
      </c>
    </row>
    <row r="66" spans="1:29" x14ac:dyDescent="0.25">
      <c r="B66">
        <f>'60h'!G46</f>
        <v>41305.666666666664</v>
      </c>
      <c r="C66">
        <f>'60h'!H46</f>
        <v>41958.666666666664</v>
      </c>
      <c r="D66">
        <f>'60h'!I46</f>
        <v>39640.666666666664</v>
      </c>
      <c r="E66">
        <f>'60h'!J46</f>
        <v>39963.666666666664</v>
      </c>
      <c r="F66">
        <f>'60h'!K46</f>
        <v>34117.666666666664</v>
      </c>
      <c r="G66">
        <f>'60h'!L46</f>
        <v>31728.666666666668</v>
      </c>
      <c r="H66">
        <f>'60h'!M46</f>
        <v>29304.666666666668</v>
      </c>
      <c r="I66">
        <f>'60h'!N46</f>
        <v>39127.666666666664</v>
      </c>
      <c r="K66">
        <f>B66/B5*100</f>
        <v>219.19797636736712</v>
      </c>
      <c r="L66">
        <f t="shared" ref="L66:R66" si="156">C66/C5*100</f>
        <v>213.26962827420283</v>
      </c>
      <c r="M66">
        <f t="shared" si="156"/>
        <v>230.75072278169083</v>
      </c>
      <c r="N66">
        <f t="shared" si="156"/>
        <v>211.43678464984217</v>
      </c>
      <c r="O66">
        <f t="shared" si="156"/>
        <v>174.60423063800749</v>
      </c>
      <c r="P66">
        <f t="shared" si="156"/>
        <v>166.32767176906412</v>
      </c>
      <c r="Q66">
        <f t="shared" si="156"/>
        <v>148.31798090225055</v>
      </c>
      <c r="R66">
        <f t="shared" si="156"/>
        <v>227.39389008349315</v>
      </c>
      <c r="V66">
        <f>K66/$T$75*100</f>
        <v>93.387218657448571</v>
      </c>
      <c r="W66">
        <f t="shared" ref="W66:W71" si="157">L66/$T$75*100</f>
        <v>90.861502184929975</v>
      </c>
      <c r="X66">
        <f t="shared" ref="X66:X71" si="158">M66/$T$75*100</f>
        <v>98.309156685199085</v>
      </c>
      <c r="Y66">
        <f t="shared" ref="Y66:Y71" si="159">N66/$T$75*100</f>
        <v>90.080636543970698</v>
      </c>
      <c r="Z66">
        <f t="shared" ref="Z66:Z71" si="160">O66/$T$75*100</f>
        <v>74.38847627762452</v>
      </c>
      <c r="AA66">
        <f t="shared" ref="AA66:AA71" si="161">P66/$T$75*100</f>
        <v>70.862326877732841</v>
      </c>
      <c r="AB66">
        <f t="shared" ref="AB66:AB71" si="162">Q66/$T$75*100</f>
        <v>63.189468912505021</v>
      </c>
      <c r="AC66">
        <f t="shared" ref="AC66:AC71" si="163">R66/$T$75*100</f>
        <v>96.879009954931504</v>
      </c>
    </row>
    <row r="67" spans="1:29" x14ac:dyDescent="0.25">
      <c r="B67">
        <f>'60h'!G47</f>
        <v>31131.666666666668</v>
      </c>
      <c r="C67">
        <f>'60h'!H47</f>
        <v>31089.666666666668</v>
      </c>
      <c r="D67">
        <f>'60h'!I47</f>
        <v>33541.666666666664</v>
      </c>
      <c r="E67">
        <f>'60h'!J47</f>
        <v>26437.666666666668</v>
      </c>
      <c r="F67">
        <f>'60h'!K47</f>
        <v>27168.666666666668</v>
      </c>
      <c r="G67">
        <f>'60h'!L47</f>
        <v>21455.666666666668</v>
      </c>
      <c r="H67">
        <f>'60h'!M47</f>
        <v>18701.666666666668</v>
      </c>
      <c r="I67">
        <f>'60h'!N47</f>
        <v>33119.666666666664</v>
      </c>
      <c r="K67">
        <f t="shared" ref="K67:R67" si="164">B67/B6*100</f>
        <v>250.19421897184495</v>
      </c>
      <c r="L67">
        <f t="shared" si="164"/>
        <v>255.33563293911521</v>
      </c>
      <c r="M67">
        <f t="shared" si="164"/>
        <v>240.85643161472544</v>
      </c>
      <c r="N67">
        <f t="shared" si="164"/>
        <v>228.18631681914954</v>
      </c>
      <c r="O67">
        <f t="shared" si="164"/>
        <v>212.45438431863204</v>
      </c>
      <c r="P67">
        <f t="shared" si="164"/>
        <v>183.96353139558147</v>
      </c>
      <c r="Q67">
        <f t="shared" si="164"/>
        <v>178.04328509774055</v>
      </c>
      <c r="R67">
        <f t="shared" si="164"/>
        <v>237.22990234701427</v>
      </c>
      <c r="V67">
        <f t="shared" ref="V67:V71" si="165">K67/$T$75*100</f>
        <v>106.59287380826241</v>
      </c>
      <c r="W67">
        <f t="shared" si="157"/>
        <v>108.78332446080508</v>
      </c>
      <c r="X67">
        <f t="shared" si="158"/>
        <v>102.61459807712798</v>
      </c>
      <c r="Y67">
        <f t="shared" si="159"/>
        <v>97.216615849197268</v>
      </c>
      <c r="Z67">
        <f t="shared" si="160"/>
        <v>90.514175230549441</v>
      </c>
      <c r="AA67">
        <f t="shared" si="161"/>
        <v>78.375917588960021</v>
      </c>
      <c r="AB67">
        <f t="shared" si="162"/>
        <v>75.853652809490427</v>
      </c>
      <c r="AC67">
        <f t="shared" si="163"/>
        <v>101.06954968159087</v>
      </c>
    </row>
    <row r="68" spans="1:29" x14ac:dyDescent="0.25">
      <c r="B68">
        <f>'60h'!G48</f>
        <v>35761.666666666664</v>
      </c>
      <c r="C68">
        <f>'60h'!H48</f>
        <v>36379.666666666664</v>
      </c>
      <c r="D68">
        <f>'60h'!I48</f>
        <v>33063.666666666664</v>
      </c>
      <c r="E68">
        <f>'60h'!J48</f>
        <v>31117.666666666668</v>
      </c>
      <c r="F68">
        <f>'60h'!K48</f>
        <v>25910.666666666668</v>
      </c>
      <c r="G68">
        <f>'60h'!L48</f>
        <v>23894.666666666668</v>
      </c>
      <c r="H68">
        <f>'60h'!M48</f>
        <v>21125.666666666668</v>
      </c>
      <c r="I68">
        <f>'60h'!N48</f>
        <v>30625.666666666668</v>
      </c>
      <c r="K68">
        <f t="shared" ref="K68:R68" si="166">B68/B7*100</f>
        <v>228.75754280475061</v>
      </c>
      <c r="L68">
        <f t="shared" si="166"/>
        <v>223.65465797778597</v>
      </c>
      <c r="M68">
        <f t="shared" si="166"/>
        <v>232.15606422318959</v>
      </c>
      <c r="N68">
        <f t="shared" si="166"/>
        <v>221.77796783313138</v>
      </c>
      <c r="O68">
        <f t="shared" si="166"/>
        <v>198.15437952482921</v>
      </c>
      <c r="P68">
        <f t="shared" si="166"/>
        <v>177.2206976686692</v>
      </c>
      <c r="Q68">
        <f t="shared" si="166"/>
        <v>187.45045844424729</v>
      </c>
      <c r="R68">
        <f t="shared" si="166"/>
        <v>252.1045988365712</v>
      </c>
      <c r="V68">
        <f t="shared" si="165"/>
        <v>97.459981262072887</v>
      </c>
      <c r="W68">
        <f t="shared" si="157"/>
        <v>95.285945584294311</v>
      </c>
      <c r="X68">
        <f t="shared" si="158"/>
        <v>98.907889076166342</v>
      </c>
      <c r="Y68">
        <f t="shared" si="159"/>
        <v>94.486399549264263</v>
      </c>
      <c r="Z68">
        <f t="shared" si="160"/>
        <v>84.421793828983553</v>
      </c>
      <c r="AA68">
        <f t="shared" si="161"/>
        <v>75.503197237880542</v>
      </c>
      <c r="AB68">
        <f t="shared" si="162"/>
        <v>79.861489783251528</v>
      </c>
      <c r="AC68">
        <f t="shared" si="163"/>
        <v>107.40677302896955</v>
      </c>
    </row>
    <row r="69" spans="1:29" x14ac:dyDescent="0.25">
      <c r="B69">
        <f>'60h'!G49</f>
        <v>33182.666666666664</v>
      </c>
      <c r="C69">
        <f>'60h'!H49</f>
        <v>35993.666666666664</v>
      </c>
      <c r="D69">
        <f>'60h'!I49</f>
        <v>35150.666666666664</v>
      </c>
      <c r="E69">
        <f>'60h'!J49</f>
        <v>30562.666666666668</v>
      </c>
      <c r="F69">
        <f>'60h'!K49</f>
        <v>27266.666666666668</v>
      </c>
      <c r="G69">
        <f>'60h'!L49</f>
        <v>25144.666666666668</v>
      </c>
      <c r="H69">
        <f>'60h'!M49</f>
        <v>21863.666666666668</v>
      </c>
      <c r="I69">
        <f>'60h'!N49</f>
        <v>33801.666666666664</v>
      </c>
      <c r="K69">
        <f t="shared" ref="K69:R69" si="167">B69/B8*100</f>
        <v>220.58543287021647</v>
      </c>
      <c r="L69">
        <f t="shared" si="167"/>
        <v>234.56283262734874</v>
      </c>
      <c r="M69">
        <f t="shared" si="167"/>
        <v>244.74771387457645</v>
      </c>
      <c r="N69">
        <f t="shared" si="167"/>
        <v>222.84117146676388</v>
      </c>
      <c r="O69">
        <f t="shared" si="167"/>
        <v>185.50014740231762</v>
      </c>
      <c r="P69">
        <f t="shared" si="167"/>
        <v>179.47656435879136</v>
      </c>
      <c r="Q69">
        <f t="shared" si="167"/>
        <v>171.53355301009466</v>
      </c>
      <c r="R69">
        <f t="shared" si="167"/>
        <v>241.75129928956272</v>
      </c>
      <c r="V69">
        <f t="shared" si="165"/>
        <v>93.978331339949506</v>
      </c>
      <c r="W69">
        <f t="shared" si="157"/>
        <v>99.93326992566999</v>
      </c>
      <c r="X69">
        <f t="shared" si="158"/>
        <v>104.27244197368621</v>
      </c>
      <c r="Y69">
        <f t="shared" si="159"/>
        <v>94.939367372493749</v>
      </c>
      <c r="Z69">
        <f t="shared" si="160"/>
        <v>79.030578263258874</v>
      </c>
      <c r="AA69">
        <f t="shared" si="161"/>
        <v>76.46428784347728</v>
      </c>
      <c r="AB69">
        <f t="shared" si="162"/>
        <v>73.080243200765125</v>
      </c>
      <c r="AC69">
        <f t="shared" si="163"/>
        <v>102.99584796184158</v>
      </c>
    </row>
    <row r="70" spans="1:29" x14ac:dyDescent="0.25">
      <c r="B70">
        <f>'60h'!G50</f>
        <v>36021.666666666664</v>
      </c>
      <c r="C70">
        <f>'60h'!H50</f>
        <v>36436.666666666664</v>
      </c>
      <c r="D70">
        <f>'60h'!I50</f>
        <v>35452.666666666664</v>
      </c>
      <c r="E70">
        <f>'60h'!J50</f>
        <v>31285.666666666668</v>
      </c>
      <c r="F70">
        <f>'60h'!K50</f>
        <v>26760.666666666668</v>
      </c>
      <c r="G70">
        <f>'60h'!L50</f>
        <v>26311.666666666668</v>
      </c>
      <c r="H70">
        <f>'60h'!M50</f>
        <v>21596.666666666668</v>
      </c>
      <c r="I70">
        <f>'60h'!N50</f>
        <v>34644.666666666664</v>
      </c>
      <c r="K70">
        <f t="shared" ref="K70:R70" si="168">B70/B9*100</f>
        <v>235.71303930550101</v>
      </c>
      <c r="L70">
        <f t="shared" si="168"/>
        <v>221.62074488575308</v>
      </c>
      <c r="M70">
        <f t="shared" si="168"/>
        <v>234.13463655175448</v>
      </c>
      <c r="N70">
        <f t="shared" si="168"/>
        <v>229.99093337254038</v>
      </c>
      <c r="O70">
        <f t="shared" si="168"/>
        <v>205.99389320811844</v>
      </c>
      <c r="P70">
        <f t="shared" si="168"/>
        <v>171.8593511865883</v>
      </c>
      <c r="Q70">
        <f t="shared" si="168"/>
        <v>173.95623573634046</v>
      </c>
      <c r="R70">
        <f t="shared" si="168"/>
        <v>264.66513878278579</v>
      </c>
      <c r="V70">
        <f t="shared" si="165"/>
        <v>100.42330457076105</v>
      </c>
      <c r="W70">
        <f t="shared" si="157"/>
        <v>94.41941620385154</v>
      </c>
      <c r="X70">
        <f t="shared" si="158"/>
        <v>99.750841049261183</v>
      </c>
      <c r="Y70">
        <f t="shared" si="159"/>
        <v>97.985455614314063</v>
      </c>
      <c r="Z70">
        <f>O70/$T$75*100</f>
        <v>87.761744273062476</v>
      </c>
      <c r="AA70">
        <f t="shared" si="161"/>
        <v>73.219046423544057</v>
      </c>
      <c r="AB70">
        <f t="shared" si="162"/>
        <v>74.112404196240561</v>
      </c>
      <c r="AC70">
        <f t="shared" si="163"/>
        <v>112.75807193168784</v>
      </c>
    </row>
    <row r="71" spans="1:29" x14ac:dyDescent="0.25">
      <c r="B71" s="7">
        <f>'60h'!G51</f>
        <v>37237.666666666664</v>
      </c>
      <c r="C71" s="7">
        <f>'60h'!H51</f>
        <v>37307.666666666664</v>
      </c>
      <c r="D71" s="7">
        <f>'60h'!I51</f>
        <v>35747.666666666664</v>
      </c>
      <c r="E71" s="7">
        <f>'60h'!J51</f>
        <v>33133.666666666664</v>
      </c>
      <c r="F71" s="7">
        <f>'60h'!K51</f>
        <v>32747.666666666668</v>
      </c>
      <c r="G71" s="7">
        <f>'60h'!L51</f>
        <v>28292.666666666668</v>
      </c>
      <c r="H71" s="7">
        <f>'60h'!M51</f>
        <v>22270.666666666668</v>
      </c>
      <c r="I71" s="7">
        <f>'60h'!N51</f>
        <v>41741.666666666664</v>
      </c>
      <c r="K71" s="7">
        <f t="shared" ref="K71:Q71" si="169">B71/B10*100</f>
        <v>217.11659184109769</v>
      </c>
      <c r="L71" s="7">
        <f t="shared" si="169"/>
        <v>235.88560107907603</v>
      </c>
      <c r="M71" s="7">
        <f t="shared" si="169"/>
        <v>253.49359428922611</v>
      </c>
      <c r="N71" s="7">
        <f t="shared" si="169"/>
        <v>235.07390327539315</v>
      </c>
      <c r="O71" s="7">
        <f>F71/F10*100</f>
        <v>198.83222019834042</v>
      </c>
      <c r="P71" s="7">
        <f t="shared" si="169"/>
        <v>162.6950354609929</v>
      </c>
      <c r="Q71" s="7">
        <f t="shared" si="169"/>
        <v>161.55724821666061</v>
      </c>
      <c r="R71" s="7">
        <f>I71/I10*100</f>
        <v>221.92390167827458</v>
      </c>
      <c r="V71" s="7">
        <f t="shared" si="165"/>
        <v>92.500464522733438</v>
      </c>
      <c r="W71" s="7">
        <f t="shared" si="157"/>
        <v>100.49682287758046</v>
      </c>
      <c r="X71" s="7">
        <f t="shared" si="158"/>
        <v>107.99854136643762</v>
      </c>
      <c r="Y71" s="7">
        <f t="shared" si="159"/>
        <v>100.15100672757522</v>
      </c>
      <c r="Z71" s="7">
        <f t="shared" si="160"/>
        <v>84.710581418363546</v>
      </c>
      <c r="AA71" s="7">
        <f t="shared" si="161"/>
        <v>69.314676635577882</v>
      </c>
      <c r="AB71" s="7">
        <f t="shared" si="162"/>
        <v>68.829933172462887</v>
      </c>
      <c r="AC71" s="7">
        <f t="shared" si="163"/>
        <v>94.548573279751039</v>
      </c>
    </row>
    <row r="72" spans="1:29" x14ac:dyDescent="0.25">
      <c r="A72" t="s">
        <v>88</v>
      </c>
      <c r="B72">
        <f>AVERAGE(B66:B71)</f>
        <v>35773.499999999993</v>
      </c>
      <c r="C72">
        <f>AVERAGE(C66:C71)</f>
        <v>36527.666666666664</v>
      </c>
      <c r="D72">
        <f t="shared" ref="D72" si="170">AVERAGE(D66:D71)</f>
        <v>35432.833333333328</v>
      </c>
      <c r="E72">
        <f t="shared" ref="E72" si="171">AVERAGE(E66:E71)</f>
        <v>32083.5</v>
      </c>
      <c r="F72">
        <f t="shared" ref="F72" si="172">AVERAGE(F66:F71)</f>
        <v>28995.333333333332</v>
      </c>
      <c r="G72">
        <f t="shared" ref="G72" si="173">AVERAGE(G66:G71)</f>
        <v>26138</v>
      </c>
      <c r="H72">
        <f t="shared" ref="H72" si="174">AVERAGE(H66:H71)</f>
        <v>22477.166666666668</v>
      </c>
      <c r="I72">
        <f t="shared" ref="I72" si="175">AVERAGE(I66:I71)</f>
        <v>35510.166666666664</v>
      </c>
      <c r="K72">
        <f>AVERAGE(K66:K71)</f>
        <v>228.59413369346296</v>
      </c>
      <c r="L72">
        <f t="shared" ref="L72" si="176">AVERAGE(L66:L71)</f>
        <v>230.72151629721361</v>
      </c>
      <c r="M72">
        <f t="shared" ref="M72" si="177">AVERAGE(M66:M71)</f>
        <v>239.35652722252715</v>
      </c>
      <c r="N72">
        <f t="shared" ref="N72" si="178">AVERAGE(N66:N71)</f>
        <v>224.88451290280341</v>
      </c>
      <c r="O72">
        <f t="shared" ref="O72" si="179">AVERAGE(O66:O71)</f>
        <v>195.92320921504086</v>
      </c>
      <c r="P72">
        <f t="shared" ref="P72" si="180">AVERAGE(P66:P71)</f>
        <v>173.59047530661454</v>
      </c>
      <c r="Q72">
        <f>AVERAGE(Q66:Q71)</f>
        <v>170.14312690122236</v>
      </c>
      <c r="R72">
        <f t="shared" ref="R72" si="181">AVERAGE(R66:R71)</f>
        <v>240.84478850295031</v>
      </c>
      <c r="V72">
        <f>AVERAGE(V66:V71)</f>
        <v>97.390362360204634</v>
      </c>
      <c r="W72">
        <f t="shared" ref="W72" si="182">AVERAGE(W66:W71)</f>
        <v>98.296713539521889</v>
      </c>
      <c r="X72">
        <f t="shared" ref="X72" si="183">AVERAGE(X66:X71)</f>
        <v>101.97557803797974</v>
      </c>
      <c r="Y72">
        <f t="shared" ref="Y72" si="184">AVERAGE(Y66:Y71)</f>
        <v>95.809913609469206</v>
      </c>
      <c r="Z72">
        <f>AVERAGE(Z66:Z71)</f>
        <v>83.471224881973725</v>
      </c>
      <c r="AA72">
        <f>AVERAGE(AA66:AA71)</f>
        <v>73.956575434528773</v>
      </c>
      <c r="AB72">
        <f t="shared" ref="AB72" si="185">AVERAGE(AB66:AB71)</f>
        <v>72.48786534578592</v>
      </c>
      <c r="AC72">
        <f t="shared" ref="AC72" si="186">AVERAGE(AC66:AC71)</f>
        <v>102.60963763979539</v>
      </c>
    </row>
    <row r="73" spans="1:29" x14ac:dyDescent="0.25">
      <c r="A73" t="s">
        <v>29</v>
      </c>
      <c r="B73">
        <f>MEDIAN(B66:B71)</f>
        <v>35891.666666666664</v>
      </c>
      <c r="C73">
        <f>MEDIAN(C66:C71)</f>
        <v>36408.166666666664</v>
      </c>
      <c r="D73">
        <f t="shared" ref="D73:I73" si="187">MEDIAN(D66:D71)</f>
        <v>35301.666666666664</v>
      </c>
      <c r="E73">
        <f t="shared" si="187"/>
        <v>31201.666666666668</v>
      </c>
      <c r="F73">
        <f t="shared" si="187"/>
        <v>27217.666666666668</v>
      </c>
      <c r="G73">
        <f t="shared" si="187"/>
        <v>25728.166666666668</v>
      </c>
      <c r="H73">
        <f t="shared" si="187"/>
        <v>21730.166666666668</v>
      </c>
      <c r="I73">
        <f t="shared" si="187"/>
        <v>34223.166666666664</v>
      </c>
      <c r="K73">
        <f>MEDIAN(K66:K71)</f>
        <v>224.67148783748354</v>
      </c>
      <c r="L73">
        <f t="shared" ref="L73:R73" si="188">MEDIAN(L66:L71)</f>
        <v>229.10874530256734</v>
      </c>
      <c r="M73">
        <f t="shared" si="188"/>
        <v>237.49553408323996</v>
      </c>
      <c r="N73">
        <f t="shared" si="188"/>
        <v>225.51374414295671</v>
      </c>
      <c r="O73">
        <f t="shared" si="188"/>
        <v>198.49329986158483</v>
      </c>
      <c r="P73">
        <f t="shared" si="188"/>
        <v>174.54002442762874</v>
      </c>
      <c r="Q73">
        <f t="shared" si="188"/>
        <v>172.74489437321756</v>
      </c>
      <c r="R73">
        <f t="shared" si="188"/>
        <v>239.4906008182885</v>
      </c>
      <c r="V73">
        <f>MEDIAN(V66:V71)</f>
        <v>95.719156301011196</v>
      </c>
      <c r="W73">
        <f t="shared" ref="W73:AC73" si="189">MEDIAN(W66:W71)</f>
        <v>97.60960775498215</v>
      </c>
      <c r="X73">
        <f t="shared" si="189"/>
        <v>101.18271956319458</v>
      </c>
      <c r="Y73">
        <f t="shared" si="189"/>
        <v>96.077991610845515</v>
      </c>
      <c r="Z73">
        <f t="shared" si="189"/>
        <v>84.566187623673557</v>
      </c>
      <c r="AA73">
        <f t="shared" si="189"/>
        <v>74.361121830712307</v>
      </c>
      <c r="AB73">
        <f t="shared" si="189"/>
        <v>73.596323698502843</v>
      </c>
      <c r="AC73">
        <f t="shared" si="189"/>
        <v>102.03269882171622</v>
      </c>
    </row>
    <row r="74" spans="1:29" x14ac:dyDescent="0.25">
      <c r="A74" t="s">
        <v>30</v>
      </c>
      <c r="B74">
        <f>STDEV(B66:B71)</f>
        <v>3494.8365579332403</v>
      </c>
      <c r="C74">
        <f t="shared" ref="C74:I74" si="190">STDEV(C66:C71)</f>
        <v>3463.851786667552</v>
      </c>
      <c r="D74">
        <f t="shared" si="190"/>
        <v>2326.9918278040141</v>
      </c>
      <c r="E74">
        <f t="shared" si="190"/>
        <v>4448.7664994542702</v>
      </c>
      <c r="F74">
        <f t="shared" si="190"/>
        <v>3497.2048076523347</v>
      </c>
      <c r="G74">
        <f t="shared" si="190"/>
        <v>3574.1237620802526</v>
      </c>
      <c r="H74">
        <f t="shared" si="190"/>
        <v>3574.6332259408232</v>
      </c>
      <c r="I74">
        <f t="shared" si="190"/>
        <v>4126.9550881976384</v>
      </c>
      <c r="K74">
        <f>STDEV(K66:K71)</f>
        <v>12.660412568553545</v>
      </c>
      <c r="L74">
        <f t="shared" ref="L74:R74" si="191">STDEV(L66:L71)</f>
        <v>14.728279894147796</v>
      </c>
      <c r="M74">
        <f t="shared" si="191"/>
        <v>8.767507645934101</v>
      </c>
      <c r="N74">
        <f t="shared" si="191"/>
        <v>8.1910729082386222</v>
      </c>
      <c r="O74">
        <f t="shared" si="191"/>
        <v>13.793316913390465</v>
      </c>
      <c r="P74">
        <f t="shared" si="191"/>
        <v>8.1225681496251259</v>
      </c>
      <c r="Q74">
        <f t="shared" si="191"/>
        <v>13.627058516681695</v>
      </c>
      <c r="R74">
        <f t="shared" si="191"/>
        <v>15.792455201472249</v>
      </c>
      <c r="V74">
        <f>STDEV(V66:V71)</f>
        <v>5.3938486861370309</v>
      </c>
      <c r="W74">
        <f t="shared" ref="W74:AC74" si="192">STDEV(W66:W71)</f>
        <v>6.2748439457201588</v>
      </c>
      <c r="X74">
        <f t="shared" si="192"/>
        <v>3.7353134694978598</v>
      </c>
      <c r="Y74">
        <f t="shared" si="192"/>
        <v>3.4897289171993644</v>
      </c>
      <c r="Z74">
        <f t="shared" si="192"/>
        <v>5.8765118362381266</v>
      </c>
      <c r="AA74">
        <f t="shared" si="192"/>
        <v>3.4605431145850489</v>
      </c>
      <c r="AB74">
        <f t="shared" si="192"/>
        <v>5.8056790233427371</v>
      </c>
      <c r="AC74">
        <f t="shared" si="192"/>
        <v>6.7282257413094122</v>
      </c>
    </row>
    <row r="75" spans="1:29" x14ac:dyDescent="0.25">
      <c r="S75" t="s">
        <v>18</v>
      </c>
      <c r="T75">
        <f>AVERAGE(K66:K71,R66:R71)</f>
        <v>234.71946109820658</v>
      </c>
    </row>
    <row r="76" spans="1:29" x14ac:dyDescent="0.25">
      <c r="B76" s="1" t="s">
        <v>84</v>
      </c>
      <c r="K76" s="1" t="s">
        <v>84</v>
      </c>
      <c r="V76" s="1" t="s">
        <v>84</v>
      </c>
    </row>
    <row r="77" spans="1:29" x14ac:dyDescent="0.25">
      <c r="B77" s="7" t="s">
        <v>18</v>
      </c>
      <c r="C77" s="7" t="s">
        <v>19</v>
      </c>
      <c r="D77" s="7" t="s">
        <v>20</v>
      </c>
      <c r="E77" s="7" t="s">
        <v>21</v>
      </c>
      <c r="F77" s="7" t="s">
        <v>22</v>
      </c>
      <c r="G77" s="7" t="s">
        <v>23</v>
      </c>
      <c r="H77" s="7" t="s">
        <v>24</v>
      </c>
      <c r="I77" s="7" t="s">
        <v>18</v>
      </c>
      <c r="K77" s="7" t="s">
        <v>18</v>
      </c>
      <c r="L77" s="7" t="s">
        <v>19</v>
      </c>
      <c r="M77" s="7" t="s">
        <v>20</v>
      </c>
      <c r="N77" s="7" t="s">
        <v>21</v>
      </c>
      <c r="O77" s="7" t="s">
        <v>22</v>
      </c>
      <c r="P77" s="7" t="s">
        <v>23</v>
      </c>
      <c r="Q77" s="7" t="s">
        <v>24</v>
      </c>
      <c r="R77" s="7" t="s">
        <v>18</v>
      </c>
      <c r="V77" s="7" t="s">
        <v>18</v>
      </c>
      <c r="W77" s="7" t="s">
        <v>19</v>
      </c>
      <c r="X77" s="7" t="s">
        <v>20</v>
      </c>
      <c r="Y77" s="7" t="s">
        <v>21</v>
      </c>
      <c r="Z77" s="7" t="s">
        <v>22</v>
      </c>
      <c r="AA77" s="7" t="s">
        <v>23</v>
      </c>
      <c r="AB77" s="7" t="s">
        <v>24</v>
      </c>
      <c r="AC77" s="7" t="s">
        <v>18</v>
      </c>
    </row>
    <row r="78" spans="1:29" x14ac:dyDescent="0.25">
      <c r="B78">
        <f>'72h'!G46</f>
        <v>41674</v>
      </c>
      <c r="C78">
        <f>'72h'!H46</f>
        <v>41948</v>
      </c>
      <c r="D78">
        <f>'72h'!I46</f>
        <v>40037</v>
      </c>
      <c r="E78">
        <f>'72h'!J46</f>
        <v>38934</v>
      </c>
      <c r="F78">
        <f>'72h'!K46</f>
        <v>32561</v>
      </c>
      <c r="G78">
        <f>'72h'!L46</f>
        <v>30045</v>
      </c>
      <c r="H78">
        <f>'72h'!M46</f>
        <v>26869</v>
      </c>
      <c r="I78">
        <f>'72h'!N46</f>
        <v>38596</v>
      </c>
      <c r="K78">
        <f>B78/B5*100</f>
        <v>221.15262152409255</v>
      </c>
      <c r="L78">
        <f t="shared" ref="L78:R78" si="193">C78/C5*100</f>
        <v>213.21541120260244</v>
      </c>
      <c r="M78">
        <f t="shared" si="193"/>
        <v>233.05780313173062</v>
      </c>
      <c r="N78">
        <f t="shared" si="193"/>
        <v>205.98910110576162</v>
      </c>
      <c r="O78">
        <f t="shared" si="193"/>
        <v>166.63766632548618</v>
      </c>
      <c r="P78">
        <f t="shared" si="193"/>
        <v>157.50157265674144</v>
      </c>
      <c r="Q78">
        <f t="shared" si="193"/>
        <v>135.99048486688935</v>
      </c>
      <c r="R78">
        <f t="shared" si="193"/>
        <v>224.30406230022663</v>
      </c>
      <c r="V78">
        <f>K78/$T$84*100</f>
        <v>93.757351679607154</v>
      </c>
      <c r="W78">
        <f t="shared" ref="W78:W83" si="194">L78/$T$84*100</f>
        <v>90.39238221038525</v>
      </c>
      <c r="X78">
        <f t="shared" ref="X78:X83" si="195">M78/$T$84*100</f>
        <v>98.80453715317077</v>
      </c>
      <c r="Y78">
        <f t="shared" ref="Y78:Y83" si="196">N78/$T$84*100</f>
        <v>87.328797919924597</v>
      </c>
      <c r="Z78">
        <f t="shared" ref="Z78:Z83" si="197">O78/$T$84*100</f>
        <v>70.645810920426271</v>
      </c>
      <c r="AA78">
        <f t="shared" ref="AA78:AB83" si="198">P78/$T$84*100</f>
        <v>66.772576494466662</v>
      </c>
      <c r="AB78">
        <f t="shared" si="198"/>
        <v>57.652980221879169</v>
      </c>
      <c r="AC78">
        <f t="shared" ref="AC78:AC83" si="199">R78/$T$84*100</f>
        <v>95.0934006900561</v>
      </c>
    </row>
    <row r="79" spans="1:29" x14ac:dyDescent="0.25">
      <c r="B79">
        <f>'72h'!G47</f>
        <v>31352</v>
      </c>
      <c r="C79">
        <f>'72h'!H47</f>
        <v>31437</v>
      </c>
      <c r="D79">
        <f>'72h'!I47</f>
        <v>34226</v>
      </c>
      <c r="E79">
        <f>'72h'!J47</f>
        <v>26244</v>
      </c>
      <c r="F79">
        <f>'72h'!K47</f>
        <v>26602</v>
      </c>
      <c r="G79">
        <f>'72h'!L47</f>
        <v>20180</v>
      </c>
      <c r="H79">
        <f>'72h'!M47</f>
        <v>17609</v>
      </c>
      <c r="I79">
        <f>'72h'!N47</f>
        <v>32954</v>
      </c>
      <c r="K79">
        <f t="shared" ref="K79:R79" si="200">B79/B6*100</f>
        <v>251.96496021859679</v>
      </c>
      <c r="L79">
        <f t="shared" si="200"/>
        <v>258.18823915900128</v>
      </c>
      <c r="M79">
        <f t="shared" si="200"/>
        <v>245.7705012207382</v>
      </c>
      <c r="N79">
        <f t="shared" si="200"/>
        <v>226.51475919212842</v>
      </c>
      <c r="O79">
        <f t="shared" si="200"/>
        <v>208.02314670003125</v>
      </c>
      <c r="P79">
        <f t="shared" si="200"/>
        <v>173.02580811112063</v>
      </c>
      <c r="Q79">
        <f t="shared" si="200"/>
        <v>167.64089870525513</v>
      </c>
      <c r="R79">
        <f t="shared" si="200"/>
        <v>236.04326337654896</v>
      </c>
      <c r="V79">
        <f t="shared" ref="V79:V83" si="201">K79/$T$84*100</f>
        <v>106.82020056262201</v>
      </c>
      <c r="W79">
        <f t="shared" si="194"/>
        <v>109.45855116500107</v>
      </c>
      <c r="X79">
        <f t="shared" si="195"/>
        <v>104.19406813550147</v>
      </c>
      <c r="Y79">
        <f t="shared" si="196"/>
        <v>96.030622616355856</v>
      </c>
      <c r="Z79">
        <f t="shared" si="197"/>
        <v>88.191128769995558</v>
      </c>
      <c r="AA79">
        <f t="shared" si="198"/>
        <v>73.354054900747684</v>
      </c>
      <c r="AB79">
        <f t="shared" si="198"/>
        <v>71.071129916864749</v>
      </c>
      <c r="AC79">
        <f t="shared" si="199"/>
        <v>100.07021894418868</v>
      </c>
    </row>
    <row r="80" spans="1:29" x14ac:dyDescent="0.25">
      <c r="B80">
        <f>'72h'!G48</f>
        <v>35835</v>
      </c>
      <c r="C80">
        <f>'72h'!H48</f>
        <v>36475</v>
      </c>
      <c r="D80">
        <f>'72h'!I48</f>
        <v>32954</v>
      </c>
      <c r="E80">
        <f>'72h'!J48</f>
        <v>30762</v>
      </c>
      <c r="F80">
        <f>'72h'!K48</f>
        <v>25436</v>
      </c>
      <c r="G80">
        <f>'72h'!L48</f>
        <v>22696</v>
      </c>
      <c r="H80">
        <f>'72h'!M48</f>
        <v>20110</v>
      </c>
      <c r="I80">
        <f>'72h'!N48</f>
        <v>30664</v>
      </c>
      <c r="K80">
        <f t="shared" ref="K80:R80" si="202">B80/B7*100</f>
        <v>229.22663596238726</v>
      </c>
      <c r="L80">
        <f t="shared" si="202"/>
        <v>224.2407475716218</v>
      </c>
      <c r="M80">
        <f t="shared" si="202"/>
        <v>231.38604128633617</v>
      </c>
      <c r="N80">
        <f t="shared" si="202"/>
        <v>219.24310455420141</v>
      </c>
      <c r="O80">
        <f t="shared" si="202"/>
        <v>194.5243193637198</v>
      </c>
      <c r="P80">
        <f t="shared" si="202"/>
        <v>168.33049024697769</v>
      </c>
      <c r="Q80">
        <f t="shared" si="202"/>
        <v>178.43833185448094</v>
      </c>
      <c r="R80">
        <f t="shared" si="202"/>
        <v>252.42015146526177</v>
      </c>
      <c r="V80">
        <f t="shared" si="201"/>
        <v>97.180319067199036</v>
      </c>
      <c r="W80">
        <f t="shared" si="194"/>
        <v>95.066558497386652</v>
      </c>
      <c r="X80">
        <f t="shared" si="195"/>
        <v>98.09579600335752</v>
      </c>
      <c r="Y80">
        <f t="shared" si="196"/>
        <v>92.947814569667173</v>
      </c>
      <c r="Z80">
        <f t="shared" si="197"/>
        <v>82.468319367553221</v>
      </c>
      <c r="AA80">
        <f t="shared" si="198"/>
        <v>71.363481308618532</v>
      </c>
      <c r="AB80">
        <f t="shared" si="198"/>
        <v>75.64868694527523</v>
      </c>
      <c r="AC80">
        <f t="shared" si="199"/>
        <v>107.01317826960522</v>
      </c>
    </row>
    <row r="81" spans="1:29" x14ac:dyDescent="0.25">
      <c r="B81">
        <f>'72h'!G49</f>
        <v>33566</v>
      </c>
      <c r="C81">
        <f>'72h'!H49</f>
        <v>36165</v>
      </c>
      <c r="D81">
        <f>'72h'!I49</f>
        <v>34781</v>
      </c>
      <c r="E81">
        <f>'72h'!J49</f>
        <v>30727</v>
      </c>
      <c r="F81">
        <f>'72h'!K49</f>
        <v>26623</v>
      </c>
      <c r="G81">
        <f>'72h'!L49</f>
        <v>23539</v>
      </c>
      <c r="H81">
        <f>'72h'!M49</f>
        <v>20637</v>
      </c>
      <c r="I81">
        <f>'72h'!N49</f>
        <v>33833</v>
      </c>
      <c r="K81">
        <f t="shared" ref="K81:R81" si="203">B81/B8*100</f>
        <v>223.13368344080305</v>
      </c>
      <c r="L81">
        <f t="shared" si="203"/>
        <v>235.67937438905182</v>
      </c>
      <c r="M81">
        <f t="shared" si="203"/>
        <v>242.17379195098175</v>
      </c>
      <c r="N81">
        <f t="shared" si="203"/>
        <v>224.03937294932555</v>
      </c>
      <c r="O81">
        <f t="shared" si="203"/>
        <v>181.12116470508198</v>
      </c>
      <c r="P81">
        <f t="shared" si="203"/>
        <v>168.01570306923625</v>
      </c>
      <c r="Q81">
        <f>H81/H8*100</f>
        <v>161.90961870390709</v>
      </c>
      <c r="R81">
        <f t="shared" si="203"/>
        <v>241.97539693892148</v>
      </c>
      <c r="V81">
        <f t="shared" si="201"/>
        <v>94.597220171981618</v>
      </c>
      <c r="W81">
        <f t="shared" si="194"/>
        <v>99.915948705210795</v>
      </c>
      <c r="X81">
        <f t="shared" si="195"/>
        <v>102.66924815566179</v>
      </c>
      <c r="Y81">
        <f t="shared" si="196"/>
        <v>94.981186001452116</v>
      </c>
      <c r="Z81">
        <f t="shared" si="197"/>
        <v>76.786070266069387</v>
      </c>
      <c r="AA81">
        <f t="shared" si="198"/>
        <v>71.230027714786644</v>
      </c>
      <c r="AB81">
        <f t="shared" si="198"/>
        <v>68.641361592358834</v>
      </c>
      <c r="AC81">
        <f t="shared" si="199"/>
        <v>102.58513886141503</v>
      </c>
    </row>
    <row r="82" spans="1:29" x14ac:dyDescent="0.25">
      <c r="B82">
        <f>'72h'!G50</f>
        <v>36678</v>
      </c>
      <c r="C82">
        <f>'72h'!H50</f>
        <v>37451</v>
      </c>
      <c r="D82">
        <f>'72h'!I50</f>
        <v>35912</v>
      </c>
      <c r="E82">
        <f>'72h'!J50</f>
        <v>31127</v>
      </c>
      <c r="F82">
        <f>'72h'!K50</f>
        <v>26286</v>
      </c>
      <c r="G82">
        <f>'72h'!L50</f>
        <v>24888</v>
      </c>
      <c r="H82">
        <f>'72h'!M50</f>
        <v>20679</v>
      </c>
      <c r="I82">
        <f>'72h'!N50</f>
        <v>34865</v>
      </c>
      <c r="K82">
        <f t="shared" ref="K82:R82" si="204">B82/B9*100</f>
        <v>240.00785237534353</v>
      </c>
      <c r="L82">
        <f t="shared" si="204"/>
        <v>227.79028039656956</v>
      </c>
      <c r="M82">
        <f t="shared" si="204"/>
        <v>237.16814159292036</v>
      </c>
      <c r="N82">
        <f t="shared" si="204"/>
        <v>228.82452400205838</v>
      </c>
      <c r="O82">
        <f t="shared" si="204"/>
        <v>202.34008159495036</v>
      </c>
      <c r="P82">
        <f t="shared" si="204"/>
        <v>162.56041802743303</v>
      </c>
      <c r="Q82">
        <f t="shared" si="204"/>
        <v>166.56463954893275</v>
      </c>
      <c r="R82">
        <f t="shared" si="204"/>
        <v>266.34835752482815</v>
      </c>
      <c r="V82">
        <f t="shared" si="201"/>
        <v>101.75100103242897</v>
      </c>
      <c r="W82">
        <f t="shared" si="194"/>
        <v>96.571378087918532</v>
      </c>
      <c r="X82">
        <f t="shared" si="195"/>
        <v>100.54710952681998</v>
      </c>
      <c r="Y82">
        <f t="shared" si="196"/>
        <v>97.009844251122658</v>
      </c>
      <c r="Z82">
        <f t="shared" si="197"/>
        <v>85.781801084874161</v>
      </c>
      <c r="AA82">
        <f t="shared" si="198"/>
        <v>68.917267076219559</v>
      </c>
      <c r="AB82">
        <f t="shared" si="198"/>
        <v>70.614851318300992</v>
      </c>
      <c r="AC82">
        <f t="shared" si="199"/>
        <v>112.91802219500514</v>
      </c>
    </row>
    <row r="83" spans="1:29" x14ac:dyDescent="0.25">
      <c r="B83" s="7">
        <f>'72h'!G51</f>
        <v>38020</v>
      </c>
      <c r="C83" s="7">
        <f>'72h'!H51</f>
        <v>37774</v>
      </c>
      <c r="D83" s="7">
        <f>'72h'!I51</f>
        <v>36123</v>
      </c>
      <c r="E83" s="7">
        <f>'72h'!J51</f>
        <v>31844</v>
      </c>
      <c r="F83" s="7">
        <f>'72h'!K51</f>
        <v>31148</v>
      </c>
      <c r="G83" s="7">
        <f>'72h'!L51</f>
        <v>27073</v>
      </c>
      <c r="H83" s="7">
        <f>'72h'!M51</f>
        <v>21129</v>
      </c>
      <c r="I83" s="7">
        <f>'72h'!N51</f>
        <v>41808</v>
      </c>
      <c r="K83" s="7">
        <f t="shared" ref="K83:R83" si="205">B83/B10*100</f>
        <v>221.67803626610691</v>
      </c>
      <c r="L83" s="7">
        <f t="shared" si="205"/>
        <v>238.83409205867477</v>
      </c>
      <c r="M83" s="7">
        <f t="shared" si="205"/>
        <v>256.15515529712098</v>
      </c>
      <c r="N83" s="7">
        <f t="shared" si="205"/>
        <v>225.92408655551614</v>
      </c>
      <c r="O83" s="7">
        <f t="shared" si="205"/>
        <v>189.11961141469337</v>
      </c>
      <c r="P83" s="7">
        <f t="shared" si="205"/>
        <v>155.68142610695804</v>
      </c>
      <c r="Q83" s="7">
        <f t="shared" si="205"/>
        <v>153.27529923830249</v>
      </c>
      <c r="R83" s="7">
        <f t="shared" si="205"/>
        <v>222.27656972725822</v>
      </c>
      <c r="V83" s="7">
        <f t="shared" si="201"/>
        <v>93.980100541479999</v>
      </c>
      <c r="W83" s="7">
        <f t="shared" si="194"/>
        <v>101.25338695017633</v>
      </c>
      <c r="X83" s="7">
        <f t="shared" si="195"/>
        <v>108.5966280400623</v>
      </c>
      <c r="Y83" s="7">
        <f t="shared" si="196"/>
        <v>95.78020775924621</v>
      </c>
      <c r="Z83" s="7">
        <f t="shared" si="197"/>
        <v>80.177000818352866</v>
      </c>
      <c r="AA83" s="7">
        <f t="shared" si="198"/>
        <v>66.000927852002462</v>
      </c>
      <c r="AB83" s="7">
        <f t="shared" si="198"/>
        <v>64.980853654122257</v>
      </c>
      <c r="AC83" s="7">
        <f t="shared" si="199"/>
        <v>94.233847984410772</v>
      </c>
    </row>
    <row r="84" spans="1:29" x14ac:dyDescent="0.25">
      <c r="A84" t="s">
        <v>88</v>
      </c>
      <c r="B84">
        <f>AVERAGE(B78:B83)</f>
        <v>36187.5</v>
      </c>
      <c r="C84">
        <f>AVERAGE(C78:C83)</f>
        <v>36875</v>
      </c>
      <c r="D84">
        <f t="shared" ref="D84" si="206">AVERAGE(D78:D83)</f>
        <v>35672.166666666664</v>
      </c>
      <c r="E84">
        <f t="shared" ref="E84" si="207">AVERAGE(E78:E83)</f>
        <v>31606.333333333332</v>
      </c>
      <c r="F84">
        <f t="shared" ref="F84" si="208">AVERAGE(F78:F83)</f>
        <v>28109.333333333332</v>
      </c>
      <c r="G84">
        <f t="shared" ref="G84" si="209">AVERAGE(G78:G83)</f>
        <v>24736.833333333332</v>
      </c>
      <c r="H84">
        <f t="shared" ref="H84" si="210">AVERAGE(H78:H83)</f>
        <v>21172.166666666668</v>
      </c>
      <c r="I84">
        <f t="shared" ref="I84" si="211">AVERAGE(I78:I83)</f>
        <v>35453.333333333336</v>
      </c>
      <c r="K84">
        <f>AVERAGE(K78:K83)</f>
        <v>231.19396496455502</v>
      </c>
      <c r="L84">
        <f t="shared" ref="L84" si="212">AVERAGE(L78:L83)</f>
        <v>232.99135746292029</v>
      </c>
      <c r="M84">
        <f t="shared" ref="M84" si="213">AVERAGE(M78:M83)</f>
        <v>240.951905746638</v>
      </c>
      <c r="N84">
        <f t="shared" ref="N84" si="214">AVERAGE(N78:N83)</f>
        <v>221.75582472649856</v>
      </c>
      <c r="O84">
        <f t="shared" ref="O84" si="215">AVERAGE(O78:O83)</f>
        <v>190.29433168399382</v>
      </c>
      <c r="P84">
        <f t="shared" ref="P84" si="216">AVERAGE(P78:P83)</f>
        <v>164.18590303641116</v>
      </c>
      <c r="Q84">
        <f t="shared" ref="Q84" si="217">AVERAGE(Q78:Q83)</f>
        <v>160.63654548629464</v>
      </c>
      <c r="R84">
        <f t="shared" ref="R84" si="218">AVERAGE(R78:R83)</f>
        <v>240.5613002221742</v>
      </c>
      <c r="S84" t="s">
        <v>18</v>
      </c>
      <c r="T84">
        <f>AVERAGE(K78:K83,R78:R83)</f>
        <v>235.87763259336467</v>
      </c>
      <c r="V84">
        <f>AVERAGE(V78:V83)</f>
        <v>98.014365509219786</v>
      </c>
      <c r="W84">
        <f t="shared" ref="W84" si="219">AVERAGE(W78:W83)</f>
        <v>98.776367602679784</v>
      </c>
      <c r="X84">
        <f t="shared" ref="X84" si="220">AVERAGE(X78:X83)</f>
        <v>102.15123116909565</v>
      </c>
      <c r="Y84">
        <f t="shared" ref="Y84" si="221">AVERAGE(Y78:Y83)</f>
        <v>94.013078852961428</v>
      </c>
      <c r="Z84">
        <f>AVERAGE(Z78:Z83)</f>
        <v>80.675021871211925</v>
      </c>
      <c r="AA84">
        <f t="shared" ref="AA84" si="222">AVERAGE(AA78:AA83)</f>
        <v>69.606389224473588</v>
      </c>
      <c r="AB84">
        <f>AVERAGE(AB78:AB83)</f>
        <v>68.101643941466875</v>
      </c>
      <c r="AC84">
        <f t="shared" ref="AC84" si="223">AVERAGE(AC78:AC83)</f>
        <v>101.98563449078016</v>
      </c>
    </row>
    <row r="85" spans="1:29" x14ac:dyDescent="0.25">
      <c r="A85" t="s">
        <v>29</v>
      </c>
      <c r="B85">
        <f>MEDIAN(B78:B83)</f>
        <v>36256.5</v>
      </c>
      <c r="C85">
        <f>MEDIAN(C78:C83)</f>
        <v>36963</v>
      </c>
      <c r="D85">
        <f t="shared" ref="D85:I85" si="224">MEDIAN(D78:D83)</f>
        <v>35346.5</v>
      </c>
      <c r="E85">
        <f t="shared" si="224"/>
        <v>30944.5</v>
      </c>
      <c r="F85">
        <f t="shared" si="224"/>
        <v>26612.5</v>
      </c>
      <c r="G85">
        <f t="shared" si="224"/>
        <v>24213.5</v>
      </c>
      <c r="H85">
        <f t="shared" si="224"/>
        <v>20658</v>
      </c>
      <c r="I85">
        <f t="shared" si="224"/>
        <v>34349</v>
      </c>
      <c r="K85">
        <f>MEDIAN(K78:K83)</f>
        <v>226.18015970159516</v>
      </c>
      <c r="L85">
        <f t="shared" ref="L85:R85" si="225">MEDIAN(L78:L83)</f>
        <v>231.7348273928107</v>
      </c>
      <c r="M85">
        <f t="shared" si="225"/>
        <v>239.67096677195104</v>
      </c>
      <c r="N85">
        <f t="shared" si="225"/>
        <v>224.98172975242085</v>
      </c>
      <c r="O85">
        <f t="shared" si="225"/>
        <v>191.82196538920658</v>
      </c>
      <c r="P85">
        <f t="shared" si="225"/>
        <v>165.28806054833464</v>
      </c>
      <c r="Q85">
        <f t="shared" si="225"/>
        <v>164.23712912641992</v>
      </c>
      <c r="R85">
        <f t="shared" si="225"/>
        <v>239.00933015773523</v>
      </c>
      <c r="V85">
        <f>MEDIAN(V78:V83)</f>
        <v>95.888769619590335</v>
      </c>
      <c r="W85">
        <f t="shared" ref="W85:AC85" si="226">MEDIAN(W78:W83)</f>
        <v>98.243663396564671</v>
      </c>
      <c r="X85">
        <f t="shared" si="226"/>
        <v>101.60817884124089</v>
      </c>
      <c r="Y85">
        <f t="shared" si="226"/>
        <v>95.380696880349163</v>
      </c>
      <c r="Z85">
        <f t="shared" si="226"/>
        <v>81.322660092953043</v>
      </c>
      <c r="AA85">
        <f t="shared" si="226"/>
        <v>70.073647395503102</v>
      </c>
      <c r="AB85">
        <f t="shared" si="226"/>
        <v>69.628106455329913</v>
      </c>
      <c r="AC85">
        <f t="shared" si="226"/>
        <v>101.32767890280186</v>
      </c>
    </row>
    <row r="86" spans="1:29" x14ac:dyDescent="0.25">
      <c r="A86" t="s">
        <v>30</v>
      </c>
      <c r="B86">
        <f>STDEV(B78:B83)</f>
        <v>3579.9136162762366</v>
      </c>
      <c r="C86">
        <f t="shared" ref="C86:I86" si="227">STDEV(C78:C83)</f>
        <v>3379.6819376976882</v>
      </c>
      <c r="D86">
        <f t="shared" si="227"/>
        <v>2432.552027535417</v>
      </c>
      <c r="E86">
        <f t="shared" si="227"/>
        <v>4104.1854084174365</v>
      </c>
      <c r="F86">
        <f t="shared" si="227"/>
        <v>2966.591557101629</v>
      </c>
      <c r="G86">
        <f t="shared" si="227"/>
        <v>3464.7278344289466</v>
      </c>
      <c r="H86">
        <f t="shared" si="227"/>
        <v>3059.7302114184345</v>
      </c>
      <c r="I86">
        <f t="shared" si="227"/>
        <v>4059.9049085744118</v>
      </c>
      <c r="K86">
        <f>STDEV(K78:K83)</f>
        <v>12.404344834465514</v>
      </c>
      <c r="L86">
        <f t="shared" ref="L86:R86" si="228">STDEV(L78:L83)</f>
        <v>15.303321576498924</v>
      </c>
      <c r="M86">
        <f t="shared" si="228"/>
        <v>9.2085846390436927</v>
      </c>
      <c r="N86">
        <f t="shared" si="228"/>
        <v>8.3678707238419285</v>
      </c>
      <c r="O86">
        <f t="shared" si="228"/>
        <v>14.983114126104336</v>
      </c>
      <c r="P86">
        <f t="shared" si="228"/>
        <v>6.7769830330299827</v>
      </c>
      <c r="Q86">
        <f t="shared" si="228"/>
        <v>14.590022802767457</v>
      </c>
      <c r="R86">
        <f t="shared" si="228"/>
        <v>16.891691198463821</v>
      </c>
      <c r="V86">
        <f>STDEV(V78:V83)</f>
        <v>5.2588050414469221</v>
      </c>
      <c r="W86">
        <f t="shared" ref="W86:AC86" si="229">STDEV(W78:W83)</f>
        <v>6.487822269642967</v>
      </c>
      <c r="X86">
        <f t="shared" si="229"/>
        <v>3.9039668737555115</v>
      </c>
      <c r="Y86">
        <f t="shared" si="229"/>
        <v>3.5475473582811086</v>
      </c>
      <c r="Z86">
        <f t="shared" si="229"/>
        <v>6.3520707586268266</v>
      </c>
      <c r="AA86">
        <f t="shared" si="229"/>
        <v>2.8730926957847633</v>
      </c>
      <c r="AB86">
        <f t="shared" si="229"/>
        <v>6.1854202292760672</v>
      </c>
      <c r="AC86">
        <f t="shared" si="229"/>
        <v>7.1612094002926687</v>
      </c>
    </row>
  </sheetData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2049" r:id="rId3">
          <objectPr defaultSize="0" r:id="rId4">
            <anchor moveWithCells="1">
              <from>
                <xdr:col>29</xdr:col>
                <xdr:colOff>400050</xdr:colOff>
                <xdr:row>75</xdr:row>
                <xdr:rowOff>0</xdr:rowOff>
              </from>
              <to>
                <xdr:col>35</xdr:col>
                <xdr:colOff>600075</xdr:colOff>
                <xdr:row>90</xdr:row>
                <xdr:rowOff>133350</xdr:rowOff>
              </to>
            </anchor>
          </objectPr>
        </oleObject>
      </mc:Choice>
      <mc:Fallback>
        <oleObject progId="Prism9.Document" shapeId="2049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00h</vt:lpstr>
      <vt:lpstr>12h</vt:lpstr>
      <vt:lpstr>24h</vt:lpstr>
      <vt:lpstr>36h</vt:lpstr>
      <vt:lpstr>48h</vt:lpstr>
      <vt:lpstr>60h</vt:lpstr>
      <vt:lpstr>72h</vt:lpstr>
      <vt:lpstr>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Schinke, Christian</dc:creator>
  <cp:lastModifiedBy>Schinke, Christian</cp:lastModifiedBy>
  <dcterms:created xsi:type="dcterms:W3CDTF">2024-04-12T20:17:18Z</dcterms:created>
  <dcterms:modified xsi:type="dcterms:W3CDTF">2025-10-26T20:19:39Z</dcterms:modified>
</cp:coreProperties>
</file>