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_Pat_cells/Manuscript_1_Timeline/202502_Revision/20251014_Rebuttal/Open_Data/"/>
    </mc:Choice>
  </mc:AlternateContent>
  <xr:revisionPtr revIDLastSave="0" documentId="8_{985EC27F-8814-44E8-8360-F78FDF5B6757}" xr6:coauthVersionLast="47" xr6:coauthVersionMax="47" xr10:uidLastSave="{00000000-0000-0000-0000-000000000000}"/>
  <bookViews>
    <workbookView xWindow="-28920" yWindow="6810" windowWidth="29040" windowHeight="15840" activeTab="7" xr2:uid="{1CDC132D-17CC-4ED3-9F5D-C745851A982D}"/>
  </bookViews>
  <sheets>
    <sheet name="00h" sheetId="1" r:id="rId1"/>
    <sheet name="12h" sheetId="2" r:id="rId2"/>
    <sheet name="24h" sheetId="3" r:id="rId3"/>
    <sheet name="36h" sheetId="4" r:id="rId4"/>
    <sheet name="48h" sheetId="5" r:id="rId5"/>
    <sheet name="60h" sheetId="6" r:id="rId6"/>
    <sheet name="72h" sheetId="7" r:id="rId7"/>
    <sheet name="All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6" i="7" l="1"/>
  <c r="M66" i="7"/>
  <c r="L66" i="7"/>
  <c r="K66" i="7"/>
  <c r="J66" i="7"/>
  <c r="I66" i="7"/>
  <c r="H66" i="7"/>
  <c r="G66" i="7"/>
  <c r="N65" i="7"/>
  <c r="M65" i="7"/>
  <c r="L65" i="7"/>
  <c r="K65" i="7"/>
  <c r="J65" i="7"/>
  <c r="I65" i="7"/>
  <c r="H65" i="7"/>
  <c r="G65" i="7"/>
  <c r="N64" i="7"/>
  <c r="M64" i="7"/>
  <c r="L64" i="7"/>
  <c r="K64" i="7"/>
  <c r="J64" i="7"/>
  <c r="I64" i="7"/>
  <c r="H64" i="7"/>
  <c r="G64" i="7"/>
  <c r="N63" i="7"/>
  <c r="M63" i="7"/>
  <c r="L63" i="7"/>
  <c r="K63" i="7"/>
  <c r="J63" i="7"/>
  <c r="I63" i="7"/>
  <c r="H63" i="7"/>
  <c r="G63" i="7"/>
  <c r="N62" i="7"/>
  <c r="M62" i="7"/>
  <c r="L62" i="7"/>
  <c r="K62" i="7"/>
  <c r="J62" i="7"/>
  <c r="I62" i="7"/>
  <c r="H62" i="7"/>
  <c r="G62" i="7"/>
  <c r="N61" i="7"/>
  <c r="M61" i="7"/>
  <c r="L61" i="7"/>
  <c r="K61" i="7"/>
  <c r="J61" i="7"/>
  <c r="I61" i="7"/>
  <c r="H61" i="7"/>
  <c r="S44" i="7"/>
  <c r="G46" i="7" s="1"/>
  <c r="S44" i="6"/>
  <c r="G51" i="6" s="1"/>
  <c r="B71" i="8" s="1"/>
  <c r="S44" i="5"/>
  <c r="G51" i="5" s="1"/>
  <c r="S44" i="4"/>
  <c r="G51" i="4" s="1"/>
  <c r="S44" i="3"/>
  <c r="G51" i="3" s="1"/>
  <c r="B34" i="8" s="1"/>
  <c r="S44" i="2"/>
  <c r="G51" i="2" s="1"/>
  <c r="B22" i="8" s="1"/>
  <c r="S44" i="1"/>
  <c r="G51" i="1" s="1"/>
  <c r="M51" i="1" l="1"/>
  <c r="H48" i="7"/>
  <c r="H49" i="7"/>
  <c r="H50" i="7"/>
  <c r="H51" i="7"/>
  <c r="I46" i="7"/>
  <c r="I47" i="7"/>
  <c r="I48" i="7"/>
  <c r="I49" i="7"/>
  <c r="I50" i="7"/>
  <c r="I51" i="7"/>
  <c r="J47" i="7"/>
  <c r="J51" i="7"/>
  <c r="K46" i="7"/>
  <c r="K47" i="7"/>
  <c r="K48" i="7"/>
  <c r="K49" i="7"/>
  <c r="K50" i="7"/>
  <c r="K51" i="7"/>
  <c r="H46" i="7"/>
  <c r="J48" i="7"/>
  <c r="J50" i="7"/>
  <c r="L46" i="7"/>
  <c r="L47" i="7"/>
  <c r="L48" i="7"/>
  <c r="L49" i="7"/>
  <c r="L50" i="7"/>
  <c r="L51" i="7"/>
  <c r="M46" i="7"/>
  <c r="M47" i="7"/>
  <c r="M48" i="7"/>
  <c r="M49" i="7"/>
  <c r="M50" i="7"/>
  <c r="M51" i="7"/>
  <c r="H47" i="7"/>
  <c r="J46" i="7"/>
  <c r="J49" i="7"/>
  <c r="N46" i="7"/>
  <c r="N47" i="7"/>
  <c r="N48" i="7"/>
  <c r="N49" i="7"/>
  <c r="N50" i="7"/>
  <c r="N51" i="7"/>
  <c r="I83" i="8" s="1"/>
  <c r="G47" i="7"/>
  <c r="G48" i="7"/>
  <c r="G49" i="7"/>
  <c r="G50" i="7"/>
  <c r="G51" i="7"/>
  <c r="K46" i="1"/>
  <c r="M46" i="1"/>
  <c r="M47" i="1"/>
  <c r="M49" i="1"/>
  <c r="M50" i="1"/>
  <c r="H46" i="1"/>
  <c r="H47" i="1"/>
  <c r="H48" i="1"/>
  <c r="H49" i="1"/>
  <c r="H50" i="1"/>
  <c r="H51" i="1"/>
  <c r="I51" i="1"/>
  <c r="I46" i="1"/>
  <c r="I47" i="1"/>
  <c r="I48" i="1"/>
  <c r="I49" i="1"/>
  <c r="I50" i="1"/>
  <c r="J46" i="1"/>
  <c r="J47" i="1"/>
  <c r="J48" i="1"/>
  <c r="J49" i="1"/>
  <c r="J50" i="1"/>
  <c r="J51" i="1"/>
  <c r="K47" i="1"/>
  <c r="K51" i="1"/>
  <c r="K48" i="1"/>
  <c r="K49" i="1"/>
  <c r="K50" i="1"/>
  <c r="L46" i="1"/>
  <c r="L47" i="1"/>
  <c r="L48" i="1"/>
  <c r="L49" i="1"/>
  <c r="L50" i="1"/>
  <c r="L51" i="1"/>
  <c r="M48" i="1"/>
  <c r="N46" i="1"/>
  <c r="N47" i="1"/>
  <c r="N48" i="1"/>
  <c r="N49" i="1"/>
  <c r="N50" i="1"/>
  <c r="N51" i="1"/>
  <c r="G47" i="1"/>
  <c r="G48" i="1"/>
  <c r="G49" i="1"/>
  <c r="G50" i="1"/>
  <c r="B46" i="8"/>
  <c r="G46" i="1"/>
  <c r="B58" i="8"/>
  <c r="I10" i="8"/>
  <c r="R10" i="8" s="1"/>
  <c r="H46" i="6"/>
  <c r="H49" i="6"/>
  <c r="I46" i="6"/>
  <c r="I47" i="6"/>
  <c r="I48" i="6"/>
  <c r="I49" i="6"/>
  <c r="I50" i="6"/>
  <c r="I51" i="6"/>
  <c r="N47" i="6"/>
  <c r="H51" i="6"/>
  <c r="J46" i="6"/>
  <c r="J47" i="6"/>
  <c r="J48" i="6"/>
  <c r="J49" i="6"/>
  <c r="J50" i="6"/>
  <c r="J51" i="6"/>
  <c r="N46" i="6"/>
  <c r="N48" i="6"/>
  <c r="N51" i="6"/>
  <c r="K46" i="6"/>
  <c r="K47" i="6"/>
  <c r="K48" i="6"/>
  <c r="K49" i="6"/>
  <c r="K50" i="6"/>
  <c r="K51" i="6"/>
  <c r="H47" i="6"/>
  <c r="H50" i="6"/>
  <c r="L46" i="6"/>
  <c r="L47" i="6"/>
  <c r="L48" i="6"/>
  <c r="L49" i="6"/>
  <c r="L50" i="6"/>
  <c r="L51" i="6"/>
  <c r="N50" i="6"/>
  <c r="H48" i="6"/>
  <c r="M46" i="6"/>
  <c r="M47" i="6"/>
  <c r="M48" i="6"/>
  <c r="M49" i="6"/>
  <c r="M50" i="6"/>
  <c r="M51" i="6"/>
  <c r="N49" i="6"/>
  <c r="G46" i="6"/>
  <c r="G47" i="6"/>
  <c r="G48" i="6"/>
  <c r="G49" i="6"/>
  <c r="G50" i="6"/>
  <c r="J51" i="5"/>
  <c r="H48" i="5"/>
  <c r="J48" i="5"/>
  <c r="H49" i="5"/>
  <c r="J49" i="5"/>
  <c r="H46" i="5"/>
  <c r="H50" i="5"/>
  <c r="J47" i="5"/>
  <c r="J46" i="5"/>
  <c r="J50" i="5"/>
  <c r="H47" i="5"/>
  <c r="H51" i="5"/>
  <c r="I46" i="5"/>
  <c r="I47" i="5"/>
  <c r="I48" i="5"/>
  <c r="I49" i="5"/>
  <c r="I50" i="5"/>
  <c r="I51" i="5"/>
  <c r="K46" i="5"/>
  <c r="K47" i="5"/>
  <c r="K48" i="5"/>
  <c r="K49" i="5"/>
  <c r="K50" i="5"/>
  <c r="K51" i="5"/>
  <c r="L46" i="5"/>
  <c r="L47" i="5"/>
  <c r="L48" i="5"/>
  <c r="L49" i="5"/>
  <c r="L50" i="5"/>
  <c r="L51" i="5"/>
  <c r="M46" i="5"/>
  <c r="M47" i="5"/>
  <c r="M48" i="5"/>
  <c r="M49" i="5"/>
  <c r="M50" i="5"/>
  <c r="M51" i="5"/>
  <c r="N46" i="5"/>
  <c r="N47" i="5"/>
  <c r="N48" i="5"/>
  <c r="N49" i="5"/>
  <c r="N50" i="5"/>
  <c r="N51" i="5"/>
  <c r="G46" i="5"/>
  <c r="G47" i="5"/>
  <c r="G48" i="5"/>
  <c r="G49" i="5"/>
  <c r="G50" i="5"/>
  <c r="J48" i="4"/>
  <c r="H49" i="4"/>
  <c r="J49" i="4"/>
  <c r="H46" i="4"/>
  <c r="H50" i="4"/>
  <c r="J46" i="4"/>
  <c r="J50" i="4"/>
  <c r="H48" i="4"/>
  <c r="H47" i="4"/>
  <c r="H51" i="4"/>
  <c r="J47" i="4"/>
  <c r="J51" i="4"/>
  <c r="I46" i="4"/>
  <c r="I47" i="4"/>
  <c r="I48" i="4"/>
  <c r="I49" i="4"/>
  <c r="I50" i="4"/>
  <c r="I51" i="4"/>
  <c r="K46" i="4"/>
  <c r="K47" i="4"/>
  <c r="K48" i="4"/>
  <c r="K49" i="4"/>
  <c r="K50" i="4"/>
  <c r="K51" i="4"/>
  <c r="L47" i="4"/>
  <c r="L49" i="4"/>
  <c r="L50" i="4"/>
  <c r="L51" i="4"/>
  <c r="L48" i="4"/>
  <c r="M46" i="4"/>
  <c r="M47" i="4"/>
  <c r="M48" i="4"/>
  <c r="M49" i="4"/>
  <c r="M50" i="4"/>
  <c r="M51" i="4"/>
  <c r="N46" i="4"/>
  <c r="N47" i="4"/>
  <c r="N48" i="4"/>
  <c r="N49" i="4"/>
  <c r="N50" i="4"/>
  <c r="N51" i="4"/>
  <c r="L46" i="4"/>
  <c r="G46" i="4"/>
  <c r="G47" i="4"/>
  <c r="G48" i="4"/>
  <c r="G49" i="4"/>
  <c r="G50" i="4"/>
  <c r="H46" i="3"/>
  <c r="H47" i="3"/>
  <c r="H48" i="3"/>
  <c r="H49" i="3"/>
  <c r="H50" i="3"/>
  <c r="H51" i="3"/>
  <c r="I46" i="3"/>
  <c r="I47" i="3"/>
  <c r="I48" i="3"/>
  <c r="I49" i="3"/>
  <c r="I50" i="3"/>
  <c r="I51" i="3"/>
  <c r="J46" i="3"/>
  <c r="J47" i="3"/>
  <c r="J48" i="3"/>
  <c r="J49" i="3"/>
  <c r="J50" i="3"/>
  <c r="J51" i="3"/>
  <c r="K46" i="3"/>
  <c r="K47" i="3"/>
  <c r="K48" i="3"/>
  <c r="K49" i="3"/>
  <c r="K50" i="3"/>
  <c r="K51" i="3"/>
  <c r="L46" i="3"/>
  <c r="L47" i="3"/>
  <c r="L48" i="3"/>
  <c r="L49" i="3"/>
  <c r="L50" i="3"/>
  <c r="L51" i="3"/>
  <c r="M46" i="3"/>
  <c r="M47" i="3"/>
  <c r="M48" i="3"/>
  <c r="M49" i="3"/>
  <c r="M50" i="3"/>
  <c r="M51" i="3"/>
  <c r="N46" i="3"/>
  <c r="N47" i="3"/>
  <c r="N48" i="3"/>
  <c r="N49" i="3"/>
  <c r="N50" i="3"/>
  <c r="N51" i="3"/>
  <c r="G46" i="3"/>
  <c r="G47" i="3"/>
  <c r="G48" i="3"/>
  <c r="G49" i="3"/>
  <c r="G50" i="3"/>
  <c r="H48" i="2"/>
  <c r="M48" i="2"/>
  <c r="M49" i="2"/>
  <c r="H46" i="2"/>
  <c r="H50" i="2"/>
  <c r="M46" i="2"/>
  <c r="M50" i="2"/>
  <c r="H49" i="2"/>
  <c r="H47" i="2"/>
  <c r="H51" i="2"/>
  <c r="M47" i="2"/>
  <c r="M51" i="2"/>
  <c r="I46" i="2"/>
  <c r="I47" i="2"/>
  <c r="I48" i="2"/>
  <c r="I49" i="2"/>
  <c r="I50" i="2"/>
  <c r="I51" i="2"/>
  <c r="J46" i="2"/>
  <c r="J47" i="2"/>
  <c r="J48" i="2"/>
  <c r="J49" i="2"/>
  <c r="J50" i="2"/>
  <c r="J51" i="2"/>
  <c r="K46" i="2"/>
  <c r="K47" i="2"/>
  <c r="K48" i="2"/>
  <c r="K49" i="2"/>
  <c r="K50" i="2"/>
  <c r="K51" i="2"/>
  <c r="L46" i="2"/>
  <c r="L47" i="2"/>
  <c r="L48" i="2"/>
  <c r="L49" i="2"/>
  <c r="L50" i="2"/>
  <c r="L51" i="2"/>
  <c r="N46" i="2"/>
  <c r="N47" i="2"/>
  <c r="N48" i="2"/>
  <c r="N49" i="2"/>
  <c r="N50" i="2"/>
  <c r="N51" i="2"/>
  <c r="G46" i="2"/>
  <c r="G47" i="2"/>
  <c r="G48" i="2"/>
  <c r="G49" i="2"/>
  <c r="G50" i="2"/>
  <c r="H70" i="8" l="1"/>
  <c r="E71" i="8"/>
  <c r="B70" i="8"/>
  <c r="H69" i="8"/>
  <c r="G69" i="8"/>
  <c r="G72" i="8" s="1"/>
  <c r="F69" i="8"/>
  <c r="F72" i="8" s="1"/>
  <c r="E70" i="8"/>
  <c r="D70" i="8"/>
  <c r="B69" i="8"/>
  <c r="H68" i="8"/>
  <c r="G68" i="8"/>
  <c r="F68" i="8"/>
  <c r="E69" i="8"/>
  <c r="E73" i="8" s="1"/>
  <c r="D69" i="8"/>
  <c r="D74" i="8" s="1"/>
  <c r="B68" i="8"/>
  <c r="H67" i="8"/>
  <c r="G67" i="8"/>
  <c r="F67" i="8"/>
  <c r="E68" i="8"/>
  <c r="D68" i="8"/>
  <c r="B67" i="8"/>
  <c r="H66" i="8"/>
  <c r="H74" i="8" s="1"/>
  <c r="G66" i="8"/>
  <c r="F66" i="8"/>
  <c r="E67" i="8"/>
  <c r="D67" i="8"/>
  <c r="G70" i="8"/>
  <c r="D71" i="8"/>
  <c r="B66" i="8"/>
  <c r="B73" i="8" s="1"/>
  <c r="C68" i="8"/>
  <c r="C70" i="8"/>
  <c r="I71" i="8"/>
  <c r="E66" i="8"/>
  <c r="D66" i="8"/>
  <c r="I70" i="8"/>
  <c r="F70" i="8"/>
  <c r="I69" i="8"/>
  <c r="C67" i="8"/>
  <c r="C73" i="8" s="1"/>
  <c r="I68" i="8"/>
  <c r="C71" i="8"/>
  <c r="C69" i="8"/>
  <c r="H71" i="8"/>
  <c r="G71" i="8"/>
  <c r="F71" i="8"/>
  <c r="I66" i="8"/>
  <c r="I67" i="8"/>
  <c r="C66" i="8"/>
  <c r="C46" i="8"/>
  <c r="D44" i="8"/>
  <c r="B44" i="8"/>
  <c r="I43" i="8"/>
  <c r="H41" i="8"/>
  <c r="F45" i="8"/>
  <c r="D43" i="8"/>
  <c r="E45" i="8"/>
  <c r="G41" i="8"/>
  <c r="F41" i="8"/>
  <c r="E44" i="8"/>
  <c r="H44" i="8"/>
  <c r="B45" i="8"/>
  <c r="H54" i="4"/>
  <c r="C43" i="8"/>
  <c r="B43" i="8"/>
  <c r="I42" i="8"/>
  <c r="G43" i="8"/>
  <c r="F44" i="8"/>
  <c r="D42" i="8"/>
  <c r="J54" i="4"/>
  <c r="E41" i="8"/>
  <c r="G44" i="8"/>
  <c r="G42" i="8"/>
  <c r="H42" i="8"/>
  <c r="C45" i="8"/>
  <c r="D46" i="8"/>
  <c r="I44" i="8"/>
  <c r="F46" i="8"/>
  <c r="B42" i="8"/>
  <c r="I41" i="8"/>
  <c r="G46" i="8"/>
  <c r="F43" i="8"/>
  <c r="D41" i="8"/>
  <c r="B41" i="8"/>
  <c r="H46" i="8"/>
  <c r="G45" i="8"/>
  <c r="F42" i="8"/>
  <c r="E46" i="8"/>
  <c r="C41" i="8"/>
  <c r="H45" i="8"/>
  <c r="E42" i="8"/>
  <c r="I46" i="8"/>
  <c r="R46" i="8" s="1"/>
  <c r="C44" i="8"/>
  <c r="I45" i="8"/>
  <c r="H43" i="8"/>
  <c r="J56" i="4"/>
  <c r="D45" i="8"/>
  <c r="C42" i="8"/>
  <c r="E43" i="8"/>
  <c r="H55" i="3"/>
  <c r="Q52" i="1"/>
  <c r="N61" i="1" s="1"/>
  <c r="D56" i="8"/>
  <c r="B55" i="8"/>
  <c r="G57" i="8"/>
  <c r="C57" i="8"/>
  <c r="H58" i="8"/>
  <c r="D54" i="8"/>
  <c r="B53" i="8"/>
  <c r="H57" i="8"/>
  <c r="G55" i="8"/>
  <c r="F55" i="8"/>
  <c r="D53" i="8"/>
  <c r="E56" i="8"/>
  <c r="B56" i="8"/>
  <c r="J54" i="5"/>
  <c r="E54" i="8"/>
  <c r="I53" i="8"/>
  <c r="D55" i="8"/>
  <c r="F56" i="8"/>
  <c r="I58" i="8"/>
  <c r="R58" i="8" s="1"/>
  <c r="H56" i="8"/>
  <c r="G54" i="8"/>
  <c r="F54" i="8"/>
  <c r="C58" i="8"/>
  <c r="C56" i="8"/>
  <c r="I54" i="8"/>
  <c r="F58" i="8"/>
  <c r="F57" i="8"/>
  <c r="B54" i="8"/>
  <c r="G56" i="8"/>
  <c r="H54" i="5"/>
  <c r="C53" i="8"/>
  <c r="I57" i="8"/>
  <c r="H55" i="8"/>
  <c r="G53" i="8"/>
  <c r="F53" i="8"/>
  <c r="C54" i="8"/>
  <c r="E55" i="8"/>
  <c r="G58" i="8"/>
  <c r="I56" i="8"/>
  <c r="H54" i="8"/>
  <c r="J56" i="5"/>
  <c r="D58" i="8"/>
  <c r="E57" i="8"/>
  <c r="C55" i="8"/>
  <c r="B57" i="8"/>
  <c r="I55" i="8"/>
  <c r="H53" i="8"/>
  <c r="J55" i="5"/>
  <c r="D57" i="8"/>
  <c r="E53" i="8"/>
  <c r="E58" i="8"/>
  <c r="N54" i="1"/>
  <c r="R71" i="8"/>
  <c r="R83" i="8"/>
  <c r="J55" i="1"/>
  <c r="H79" i="8"/>
  <c r="E81" i="8"/>
  <c r="H78" i="8"/>
  <c r="F82" i="8"/>
  <c r="C80" i="8"/>
  <c r="I79" i="8"/>
  <c r="G83" i="8"/>
  <c r="F81" i="8"/>
  <c r="E82" i="8"/>
  <c r="H83" i="8"/>
  <c r="G81" i="8"/>
  <c r="F79" i="8"/>
  <c r="B82" i="8"/>
  <c r="C78" i="8"/>
  <c r="D81" i="8"/>
  <c r="D79" i="8"/>
  <c r="H82" i="8"/>
  <c r="G80" i="8"/>
  <c r="F78" i="8"/>
  <c r="C79" i="8"/>
  <c r="C83" i="8"/>
  <c r="C82" i="8"/>
  <c r="C81" i="8"/>
  <c r="G82" i="8"/>
  <c r="F80" i="8"/>
  <c r="D78" i="8"/>
  <c r="B81" i="8"/>
  <c r="B80" i="8"/>
  <c r="H81" i="8"/>
  <c r="G79" i="8"/>
  <c r="D83" i="8"/>
  <c r="B79" i="8"/>
  <c r="E80" i="8"/>
  <c r="I81" i="8"/>
  <c r="F83" i="8"/>
  <c r="B83" i="8"/>
  <c r="I80" i="8"/>
  <c r="D80" i="8"/>
  <c r="E83" i="8"/>
  <c r="I82" i="8"/>
  <c r="H80" i="8"/>
  <c r="G78" i="8"/>
  <c r="D82" i="8"/>
  <c r="E78" i="8"/>
  <c r="E79" i="8"/>
  <c r="I33" i="8"/>
  <c r="C32" i="8"/>
  <c r="F34" i="8"/>
  <c r="B33" i="8"/>
  <c r="I31" i="8"/>
  <c r="H29" i="8"/>
  <c r="F33" i="8"/>
  <c r="E31" i="8"/>
  <c r="D32" i="8"/>
  <c r="C30" i="8"/>
  <c r="E33" i="8"/>
  <c r="D33" i="8"/>
  <c r="B32" i="8"/>
  <c r="I30" i="8"/>
  <c r="G34" i="8"/>
  <c r="F32" i="8"/>
  <c r="E30" i="8"/>
  <c r="D31" i="8"/>
  <c r="C29" i="8"/>
  <c r="H31" i="8"/>
  <c r="I32" i="8"/>
  <c r="H30" i="8"/>
  <c r="C31" i="8"/>
  <c r="D30" i="8"/>
  <c r="D34" i="8"/>
  <c r="E32" i="8"/>
  <c r="B31" i="8"/>
  <c r="I29" i="8"/>
  <c r="G33" i="8"/>
  <c r="F31" i="8"/>
  <c r="E29" i="8"/>
  <c r="B30" i="8"/>
  <c r="H34" i="8"/>
  <c r="G32" i="8"/>
  <c r="F30" i="8"/>
  <c r="H56" i="3"/>
  <c r="D29" i="8"/>
  <c r="G29" i="8"/>
  <c r="B29" i="8"/>
  <c r="H33" i="8"/>
  <c r="G31" i="8"/>
  <c r="F29" i="8"/>
  <c r="C34" i="8"/>
  <c r="I34" i="8"/>
  <c r="R34" i="8" s="1"/>
  <c r="H32" i="8"/>
  <c r="G30" i="8"/>
  <c r="E34" i="8"/>
  <c r="H54" i="3"/>
  <c r="C33" i="8"/>
  <c r="D20" i="8"/>
  <c r="B20" i="8"/>
  <c r="I18" i="8"/>
  <c r="F22" i="8"/>
  <c r="E20" i="8"/>
  <c r="D19" i="8"/>
  <c r="H21" i="8"/>
  <c r="H54" i="2"/>
  <c r="C20" i="8"/>
  <c r="B19" i="8"/>
  <c r="I17" i="8"/>
  <c r="F21" i="8"/>
  <c r="E19" i="8"/>
  <c r="D18" i="8"/>
  <c r="H17" i="8"/>
  <c r="E21" i="8"/>
  <c r="B18" i="8"/>
  <c r="G22" i="8"/>
  <c r="F20" i="8"/>
  <c r="E18" i="8"/>
  <c r="D17" i="8"/>
  <c r="C21" i="8"/>
  <c r="G17" i="8"/>
  <c r="B17" i="8"/>
  <c r="F19" i="8"/>
  <c r="E17" i="8"/>
  <c r="H22" i="8"/>
  <c r="C17" i="8"/>
  <c r="I19" i="8"/>
  <c r="G21" i="8"/>
  <c r="I22" i="8"/>
  <c r="R22" i="8" s="1"/>
  <c r="G20" i="8"/>
  <c r="F18" i="8"/>
  <c r="H56" i="2"/>
  <c r="M54" i="2"/>
  <c r="H18" i="8"/>
  <c r="H20" i="8"/>
  <c r="B21" i="8"/>
  <c r="G19" i="8"/>
  <c r="F17" i="8"/>
  <c r="D22" i="8"/>
  <c r="C22" i="8"/>
  <c r="H19" i="8"/>
  <c r="I21" i="8"/>
  <c r="I20" i="8"/>
  <c r="G18" i="8"/>
  <c r="E22" i="8"/>
  <c r="D21" i="8"/>
  <c r="C18" i="8"/>
  <c r="C19" i="8"/>
  <c r="C6" i="8"/>
  <c r="D8" i="8"/>
  <c r="G9" i="8"/>
  <c r="F9" i="8"/>
  <c r="O70" i="8" s="1"/>
  <c r="F7" i="8"/>
  <c r="O68" i="8" s="1"/>
  <c r="G55" i="1"/>
  <c r="B5" i="8"/>
  <c r="G54" i="1"/>
  <c r="F8" i="8"/>
  <c r="H10" i="8"/>
  <c r="F5" i="8"/>
  <c r="G8" i="8"/>
  <c r="D7" i="8"/>
  <c r="M68" i="8" s="1"/>
  <c r="C5" i="8"/>
  <c r="L66" i="8" s="1"/>
  <c r="D6" i="8"/>
  <c r="H9" i="8"/>
  <c r="Q70" i="8" s="1"/>
  <c r="G7" i="8"/>
  <c r="P68" i="8" s="1"/>
  <c r="I9" i="8"/>
  <c r="E9" i="8"/>
  <c r="N70" i="8" s="1"/>
  <c r="H8" i="8"/>
  <c r="Q69" i="8" s="1"/>
  <c r="E7" i="8"/>
  <c r="N68" i="8" s="1"/>
  <c r="G6" i="8"/>
  <c r="D5" i="8"/>
  <c r="F6" i="8"/>
  <c r="E10" i="8"/>
  <c r="I8" i="8"/>
  <c r="E8" i="8"/>
  <c r="H7" i="8"/>
  <c r="Q68" i="8" s="1"/>
  <c r="E5" i="8"/>
  <c r="G5" i="8"/>
  <c r="C10" i="8"/>
  <c r="H6" i="8"/>
  <c r="C9" i="8"/>
  <c r="L70" i="8" s="1"/>
  <c r="I7" i="8"/>
  <c r="R68" i="8" s="1"/>
  <c r="B10" i="8"/>
  <c r="B9" i="8"/>
  <c r="K70" i="8" s="1"/>
  <c r="C8" i="8"/>
  <c r="E6" i="8"/>
  <c r="B8" i="8"/>
  <c r="I6" i="8"/>
  <c r="H5" i="8"/>
  <c r="M54" i="1"/>
  <c r="B6" i="8"/>
  <c r="D10" i="8"/>
  <c r="I5" i="8"/>
  <c r="B7" i="8"/>
  <c r="F10" i="8"/>
  <c r="O71" i="8" s="1"/>
  <c r="G10" i="8"/>
  <c r="D9" i="8"/>
  <c r="C7" i="8"/>
  <c r="G54" i="7"/>
  <c r="B78" i="8"/>
  <c r="J56" i="7"/>
  <c r="J55" i="7"/>
  <c r="H56" i="7"/>
  <c r="J54" i="7"/>
  <c r="H55" i="7"/>
  <c r="G56" i="7"/>
  <c r="Q52" i="7"/>
  <c r="I78" i="8"/>
  <c r="H54" i="7"/>
  <c r="G55" i="7"/>
  <c r="M56" i="7"/>
  <c r="M55" i="7"/>
  <c r="M54" i="7"/>
  <c r="I54" i="7"/>
  <c r="I55" i="7"/>
  <c r="I56" i="7"/>
  <c r="N55" i="7"/>
  <c r="N54" i="7"/>
  <c r="N56" i="7"/>
  <c r="K56" i="7"/>
  <c r="K55" i="7"/>
  <c r="K54" i="7"/>
  <c r="L56" i="7"/>
  <c r="L55" i="7"/>
  <c r="L54" i="7"/>
  <c r="M55" i="6"/>
  <c r="M54" i="6"/>
  <c r="M56" i="6"/>
  <c r="L56" i="6"/>
  <c r="L55" i="6"/>
  <c r="L54" i="6"/>
  <c r="K56" i="6"/>
  <c r="K55" i="6"/>
  <c r="K54" i="6"/>
  <c r="Q52" i="6"/>
  <c r="G66" i="6" s="1"/>
  <c r="G54" i="6"/>
  <c r="G56" i="6"/>
  <c r="G55" i="6"/>
  <c r="J56" i="6"/>
  <c r="J55" i="6"/>
  <c r="J54" i="6"/>
  <c r="I56" i="6"/>
  <c r="I55" i="6"/>
  <c r="I54" i="6"/>
  <c r="H56" i="6"/>
  <c r="H55" i="6"/>
  <c r="H54" i="6"/>
  <c r="N56" i="6"/>
  <c r="N55" i="6"/>
  <c r="N54" i="6"/>
  <c r="H56" i="5"/>
  <c r="H55" i="5"/>
  <c r="K56" i="5"/>
  <c r="K55" i="5"/>
  <c r="K54" i="5"/>
  <c r="L56" i="5"/>
  <c r="L55" i="5"/>
  <c r="L54" i="5"/>
  <c r="M56" i="5"/>
  <c r="M55" i="5"/>
  <c r="M54" i="5"/>
  <c r="I54" i="5"/>
  <c r="I55" i="5"/>
  <c r="I56" i="5"/>
  <c r="N56" i="5"/>
  <c r="N55" i="5"/>
  <c r="N54" i="5"/>
  <c r="Q52" i="5"/>
  <c r="I62" i="5" s="1"/>
  <c r="G54" i="5"/>
  <c r="G56" i="5"/>
  <c r="G55" i="5"/>
  <c r="J55" i="4"/>
  <c r="H56" i="4"/>
  <c r="H55" i="4"/>
  <c r="I55" i="4"/>
  <c r="I54" i="4"/>
  <c r="I56" i="4"/>
  <c r="L56" i="4"/>
  <c r="L55" i="4"/>
  <c r="L54" i="4"/>
  <c r="N61" i="4"/>
  <c r="N56" i="4"/>
  <c r="N55" i="4"/>
  <c r="N54" i="4"/>
  <c r="K56" i="4"/>
  <c r="K55" i="4"/>
  <c r="K54" i="4"/>
  <c r="M56" i="4"/>
  <c r="M55" i="4"/>
  <c r="M54" i="4"/>
  <c r="Q52" i="4"/>
  <c r="L65" i="4" s="1"/>
  <c r="G56" i="4"/>
  <c r="G55" i="4"/>
  <c r="G54" i="4"/>
  <c r="Q52" i="3"/>
  <c r="L64" i="3" s="1"/>
  <c r="G55" i="3"/>
  <c r="G54" i="3"/>
  <c r="G56" i="3"/>
  <c r="K56" i="3"/>
  <c r="K55" i="3"/>
  <c r="K54" i="3"/>
  <c r="L56" i="3"/>
  <c r="L55" i="3"/>
  <c r="L54" i="3"/>
  <c r="I56" i="3"/>
  <c r="I55" i="3"/>
  <c r="I54" i="3"/>
  <c r="M56" i="3"/>
  <c r="M55" i="3"/>
  <c r="M54" i="3"/>
  <c r="N56" i="3"/>
  <c r="N55" i="3"/>
  <c r="N54" i="3"/>
  <c r="J56" i="3"/>
  <c r="J55" i="3"/>
  <c r="J54" i="3"/>
  <c r="M55" i="2"/>
  <c r="M56" i="2"/>
  <c r="H55" i="2"/>
  <c r="N56" i="2"/>
  <c r="N55" i="2"/>
  <c r="N54" i="2"/>
  <c r="J56" i="2"/>
  <c r="J55" i="2"/>
  <c r="J54" i="2"/>
  <c r="I56" i="2"/>
  <c r="I55" i="2"/>
  <c r="I54" i="2"/>
  <c r="K56" i="2"/>
  <c r="K55" i="2"/>
  <c r="K54" i="2"/>
  <c r="L56" i="2"/>
  <c r="L54" i="2"/>
  <c r="L55" i="2"/>
  <c r="Q52" i="2"/>
  <c r="K65" i="2" s="1"/>
  <c r="G56" i="2"/>
  <c r="G54" i="2"/>
  <c r="G55" i="2"/>
  <c r="M56" i="1"/>
  <c r="K54" i="1"/>
  <c r="M55" i="1"/>
  <c r="J56" i="1"/>
  <c r="I54" i="1"/>
  <c r="L56" i="1"/>
  <c r="J54" i="1"/>
  <c r="L55" i="1"/>
  <c r="I56" i="1"/>
  <c r="H56" i="1"/>
  <c r="N56" i="1"/>
  <c r="L54" i="1"/>
  <c r="H55" i="1"/>
  <c r="I55" i="1"/>
  <c r="K56" i="1"/>
  <c r="G56" i="1"/>
  <c r="N55" i="1"/>
  <c r="H54" i="1"/>
  <c r="K55" i="1"/>
  <c r="H66" i="6" l="1"/>
  <c r="G63" i="6"/>
  <c r="Q71" i="8"/>
  <c r="I74" i="8"/>
  <c r="Q66" i="8"/>
  <c r="Q67" i="8"/>
  <c r="Q72" i="8" s="1"/>
  <c r="D73" i="8"/>
  <c r="F74" i="8"/>
  <c r="H61" i="6"/>
  <c r="L71" i="8"/>
  <c r="K66" i="8"/>
  <c r="C74" i="8"/>
  <c r="E72" i="8"/>
  <c r="G74" i="8"/>
  <c r="H72" i="8"/>
  <c r="Q83" i="8"/>
  <c r="O78" i="8"/>
  <c r="P81" i="8"/>
  <c r="G73" i="8"/>
  <c r="N69" i="8"/>
  <c r="B72" i="8"/>
  <c r="I73" i="8"/>
  <c r="K67" i="8"/>
  <c r="M67" i="8"/>
  <c r="M69" i="8"/>
  <c r="I72" i="8"/>
  <c r="D72" i="8"/>
  <c r="B74" i="8"/>
  <c r="H73" i="8"/>
  <c r="L67" i="8"/>
  <c r="K69" i="8"/>
  <c r="R69" i="8"/>
  <c r="F73" i="8"/>
  <c r="L68" i="8"/>
  <c r="N66" i="8"/>
  <c r="N71" i="8"/>
  <c r="O69" i="8"/>
  <c r="P67" i="8"/>
  <c r="C72" i="8"/>
  <c r="R66" i="8"/>
  <c r="E74" i="8"/>
  <c r="O67" i="8"/>
  <c r="M63" i="4"/>
  <c r="K62" i="4"/>
  <c r="B48" i="8"/>
  <c r="B49" i="8"/>
  <c r="B47" i="8"/>
  <c r="I48" i="8"/>
  <c r="I49" i="8"/>
  <c r="I47" i="8"/>
  <c r="F47" i="8"/>
  <c r="F48" i="8"/>
  <c r="F49" i="8"/>
  <c r="C47" i="8"/>
  <c r="C49" i="8"/>
  <c r="C48" i="8"/>
  <c r="I65" i="4"/>
  <c r="I64" i="4"/>
  <c r="I63" i="4"/>
  <c r="M66" i="4"/>
  <c r="M61" i="4"/>
  <c r="L61" i="4"/>
  <c r="H47" i="8"/>
  <c r="H48" i="8"/>
  <c r="H49" i="8"/>
  <c r="G64" i="4"/>
  <c r="D49" i="8"/>
  <c r="D47" i="8"/>
  <c r="D48" i="8"/>
  <c r="E48" i="8"/>
  <c r="E47" i="8"/>
  <c r="E49" i="8"/>
  <c r="G47" i="8"/>
  <c r="G48" i="8"/>
  <c r="G49" i="8"/>
  <c r="I63" i="5"/>
  <c r="H61" i="1"/>
  <c r="J65" i="3"/>
  <c r="N65" i="3"/>
  <c r="I59" i="8"/>
  <c r="I60" i="8"/>
  <c r="I61" i="8"/>
  <c r="D59" i="8"/>
  <c r="D60" i="8"/>
  <c r="D61" i="8"/>
  <c r="B61" i="8"/>
  <c r="B60" i="8"/>
  <c r="B59" i="8"/>
  <c r="E59" i="8"/>
  <c r="E60" i="8"/>
  <c r="E61" i="8"/>
  <c r="I61" i="5"/>
  <c r="C59" i="8"/>
  <c r="C61" i="8"/>
  <c r="C60" i="8"/>
  <c r="F59" i="8"/>
  <c r="F60" i="8"/>
  <c r="F61" i="8"/>
  <c r="H59" i="8"/>
  <c r="H60" i="8"/>
  <c r="H61" i="8"/>
  <c r="G59" i="8"/>
  <c r="G60" i="8"/>
  <c r="G61" i="8"/>
  <c r="K80" i="8"/>
  <c r="G64" i="1"/>
  <c r="M61" i="1"/>
  <c r="H63" i="1"/>
  <c r="L61" i="1"/>
  <c r="H86" i="8"/>
  <c r="L78" i="8"/>
  <c r="N80" i="8"/>
  <c r="O80" i="8"/>
  <c r="F84" i="8"/>
  <c r="M80" i="8"/>
  <c r="R79" i="8"/>
  <c r="N78" i="8"/>
  <c r="Q81" i="8"/>
  <c r="G85" i="8"/>
  <c r="P79" i="8"/>
  <c r="H85" i="8"/>
  <c r="Q79" i="8"/>
  <c r="Q80" i="8"/>
  <c r="O66" i="8"/>
  <c r="I61" i="1"/>
  <c r="G65" i="1"/>
  <c r="N63" i="1"/>
  <c r="J64" i="1"/>
  <c r="N82" i="8"/>
  <c r="G63" i="1"/>
  <c r="J62" i="1"/>
  <c r="K62" i="1"/>
  <c r="R82" i="8"/>
  <c r="I65" i="1"/>
  <c r="N62" i="1"/>
  <c r="N64" i="1"/>
  <c r="P69" i="8"/>
  <c r="C84" i="8"/>
  <c r="C86" i="8"/>
  <c r="E86" i="8"/>
  <c r="C85" i="8"/>
  <c r="D84" i="8"/>
  <c r="G61" i="7"/>
  <c r="K83" i="8"/>
  <c r="F86" i="8"/>
  <c r="G86" i="8"/>
  <c r="N65" i="1"/>
  <c r="R80" i="8"/>
  <c r="O81" i="8"/>
  <c r="O83" i="8"/>
  <c r="M81" i="8"/>
  <c r="Q78" i="8"/>
  <c r="M83" i="8"/>
  <c r="G84" i="8"/>
  <c r="E85" i="8"/>
  <c r="D85" i="8"/>
  <c r="E84" i="8"/>
  <c r="M82" i="8"/>
  <c r="L79" i="8"/>
  <c r="M79" i="8"/>
  <c r="D86" i="8"/>
  <c r="H84" i="8"/>
  <c r="F85" i="8"/>
  <c r="O79" i="8"/>
  <c r="P83" i="8"/>
  <c r="D37" i="8"/>
  <c r="D36" i="8"/>
  <c r="D35" i="8"/>
  <c r="K63" i="3"/>
  <c r="N66" i="3"/>
  <c r="L62" i="3"/>
  <c r="M65" i="3"/>
  <c r="I36" i="8"/>
  <c r="I37" i="8"/>
  <c r="I35" i="8"/>
  <c r="I63" i="3"/>
  <c r="G62" i="3"/>
  <c r="L65" i="3"/>
  <c r="L63" i="3"/>
  <c r="I61" i="3"/>
  <c r="J62" i="3"/>
  <c r="M66" i="3"/>
  <c r="N63" i="3"/>
  <c r="I65" i="3"/>
  <c r="I66" i="3"/>
  <c r="K61" i="3"/>
  <c r="E37" i="8"/>
  <c r="E35" i="8"/>
  <c r="E36" i="8"/>
  <c r="C37" i="8"/>
  <c r="C35" i="8"/>
  <c r="C36" i="8"/>
  <c r="M61" i="3"/>
  <c r="I62" i="3"/>
  <c r="K64" i="3"/>
  <c r="I64" i="3"/>
  <c r="G65" i="3"/>
  <c r="J64" i="3"/>
  <c r="K62" i="3"/>
  <c r="B37" i="8"/>
  <c r="B36" i="8"/>
  <c r="B35" i="8"/>
  <c r="H35" i="8"/>
  <c r="H36" i="8"/>
  <c r="H37" i="8"/>
  <c r="L66" i="3"/>
  <c r="J63" i="3"/>
  <c r="K66" i="3"/>
  <c r="J61" i="3"/>
  <c r="M63" i="3"/>
  <c r="N61" i="3"/>
  <c r="N62" i="3"/>
  <c r="K65" i="3"/>
  <c r="M64" i="3"/>
  <c r="M62" i="3"/>
  <c r="F36" i="8"/>
  <c r="F35" i="8"/>
  <c r="F37" i="8"/>
  <c r="G35" i="8"/>
  <c r="G36" i="8"/>
  <c r="G37" i="8"/>
  <c r="J66" i="3"/>
  <c r="G63" i="3"/>
  <c r="G64" i="3"/>
  <c r="N64" i="3"/>
  <c r="L61" i="3"/>
  <c r="C23" i="8"/>
  <c r="C25" i="8"/>
  <c r="C24" i="8"/>
  <c r="B25" i="8"/>
  <c r="B24" i="8"/>
  <c r="B23" i="8"/>
  <c r="D24" i="8"/>
  <c r="D25" i="8"/>
  <c r="D23" i="8"/>
  <c r="G23" i="8"/>
  <c r="G24" i="8"/>
  <c r="G25" i="8"/>
  <c r="H24" i="8"/>
  <c r="H25" i="8"/>
  <c r="H23" i="8"/>
  <c r="I25" i="8"/>
  <c r="I24" i="8"/>
  <c r="I23" i="8"/>
  <c r="F25" i="8"/>
  <c r="F23" i="8"/>
  <c r="F24" i="8"/>
  <c r="E25" i="8"/>
  <c r="E24" i="8"/>
  <c r="E23" i="8"/>
  <c r="O82" i="8"/>
  <c r="K68" i="8"/>
  <c r="M70" i="8"/>
  <c r="I63" i="1"/>
  <c r="M65" i="1"/>
  <c r="I62" i="1"/>
  <c r="J61" i="1"/>
  <c r="J65" i="1"/>
  <c r="H62" i="1"/>
  <c r="M63" i="1"/>
  <c r="L64" i="1"/>
  <c r="K65" i="1"/>
  <c r="H65" i="1"/>
  <c r="J63" i="1"/>
  <c r="G62" i="1"/>
  <c r="H64" i="1"/>
  <c r="M62" i="1"/>
  <c r="L62" i="1"/>
  <c r="M64" i="1"/>
  <c r="L63" i="1"/>
  <c r="K61" i="1"/>
  <c r="L8" i="8"/>
  <c r="L56" i="8"/>
  <c r="L20" i="8"/>
  <c r="L44" i="8"/>
  <c r="L32" i="8"/>
  <c r="P9" i="8"/>
  <c r="P57" i="8"/>
  <c r="P21" i="8"/>
  <c r="P45" i="8"/>
  <c r="P33" i="8"/>
  <c r="M10" i="8"/>
  <c r="M58" i="8"/>
  <c r="M22" i="8"/>
  <c r="M46" i="8"/>
  <c r="M34" i="8"/>
  <c r="N6" i="8"/>
  <c r="N54" i="8"/>
  <c r="N79" i="8"/>
  <c r="N30" i="8"/>
  <c r="N18" i="8"/>
  <c r="N42" i="8"/>
  <c r="Q7" i="8"/>
  <c r="Q55" i="8"/>
  <c r="Q31" i="8"/>
  <c r="Q19" i="8"/>
  <c r="Q43" i="8"/>
  <c r="Q8" i="8"/>
  <c r="Q56" i="8"/>
  <c r="Q44" i="8"/>
  <c r="Q32" i="8"/>
  <c r="Q20" i="8"/>
  <c r="P7" i="8"/>
  <c r="P55" i="8"/>
  <c r="P43" i="8"/>
  <c r="P31" i="8"/>
  <c r="P19" i="8"/>
  <c r="P80" i="8"/>
  <c r="P8" i="8"/>
  <c r="P56" i="8"/>
  <c r="P44" i="8"/>
  <c r="P32" i="8"/>
  <c r="P20" i="8"/>
  <c r="O8" i="8"/>
  <c r="O56" i="8"/>
  <c r="O44" i="8"/>
  <c r="O32" i="8"/>
  <c r="O20" i="8"/>
  <c r="O7" i="8"/>
  <c r="O55" i="8"/>
  <c r="O43" i="8"/>
  <c r="O31" i="8"/>
  <c r="O19" i="8"/>
  <c r="M5" i="8"/>
  <c r="M53" i="8"/>
  <c r="M17" i="8"/>
  <c r="D13" i="8"/>
  <c r="M41" i="8"/>
  <c r="M29" i="8"/>
  <c r="D11" i="8"/>
  <c r="D12" i="8"/>
  <c r="Q5" i="8"/>
  <c r="Q53" i="8"/>
  <c r="Q41" i="8"/>
  <c r="Q29" i="8"/>
  <c r="H12" i="8"/>
  <c r="H11" i="8"/>
  <c r="H13" i="8"/>
  <c r="Q17" i="8"/>
  <c r="K9" i="8"/>
  <c r="K57" i="8"/>
  <c r="K45" i="8"/>
  <c r="K21" i="8"/>
  <c r="K33" i="8"/>
  <c r="P70" i="8"/>
  <c r="N8" i="8"/>
  <c r="N56" i="8"/>
  <c r="N44" i="8"/>
  <c r="N32" i="8"/>
  <c r="N20" i="8"/>
  <c r="Q82" i="8"/>
  <c r="L7" i="8"/>
  <c r="L55" i="8"/>
  <c r="L19" i="8"/>
  <c r="L43" i="8"/>
  <c r="L31" i="8"/>
  <c r="L9" i="8"/>
  <c r="L57" i="8"/>
  <c r="L21" i="8"/>
  <c r="L82" i="8"/>
  <c r="L45" i="8"/>
  <c r="L33" i="8"/>
  <c r="P5" i="8"/>
  <c r="P53" i="8"/>
  <c r="P41" i="8"/>
  <c r="P29" i="8"/>
  <c r="P17" i="8"/>
  <c r="G13" i="8"/>
  <c r="G11" i="8"/>
  <c r="G12" i="8"/>
  <c r="N10" i="8"/>
  <c r="N58" i="8"/>
  <c r="N46" i="8"/>
  <c r="N34" i="8"/>
  <c r="N22" i="8"/>
  <c r="P78" i="8"/>
  <c r="N83" i="8"/>
  <c r="M9" i="8"/>
  <c r="M57" i="8"/>
  <c r="M21" i="8"/>
  <c r="M45" i="8"/>
  <c r="M33" i="8"/>
  <c r="K7" i="8"/>
  <c r="K55" i="8"/>
  <c r="K31" i="8"/>
  <c r="K43" i="8"/>
  <c r="K19" i="8"/>
  <c r="R6" i="8"/>
  <c r="R54" i="8"/>
  <c r="R42" i="8"/>
  <c r="R18" i="8"/>
  <c r="R30" i="8"/>
  <c r="N81" i="8"/>
  <c r="Q6" i="8"/>
  <c r="Q54" i="8"/>
  <c r="Q30" i="8"/>
  <c r="Q18" i="8"/>
  <c r="Q42" i="8"/>
  <c r="N5" i="8"/>
  <c r="N53" i="8"/>
  <c r="E11" i="8"/>
  <c r="N41" i="8"/>
  <c r="N29" i="8"/>
  <c r="E12" i="8"/>
  <c r="E13" i="8"/>
  <c r="N17" i="8"/>
  <c r="O6" i="8"/>
  <c r="O54" i="8"/>
  <c r="O30" i="8"/>
  <c r="O18" i="8"/>
  <c r="O42" i="8"/>
  <c r="R67" i="8"/>
  <c r="P6" i="8"/>
  <c r="P54" i="8"/>
  <c r="P42" i="8"/>
  <c r="P30" i="8"/>
  <c r="P18" i="8"/>
  <c r="N9" i="8"/>
  <c r="N57" i="8"/>
  <c r="N45" i="8"/>
  <c r="N33" i="8"/>
  <c r="N21" i="8"/>
  <c r="L69" i="8"/>
  <c r="M6" i="8"/>
  <c r="M54" i="8"/>
  <c r="M30" i="8"/>
  <c r="M18" i="8"/>
  <c r="M42" i="8"/>
  <c r="O5" i="8"/>
  <c r="O53" i="8"/>
  <c r="O29" i="8"/>
  <c r="F12" i="8"/>
  <c r="F11" i="8"/>
  <c r="F13" i="8"/>
  <c r="O17" i="8"/>
  <c r="O41" i="8"/>
  <c r="K64" i="1"/>
  <c r="K81" i="8"/>
  <c r="K63" i="1"/>
  <c r="I64" i="1"/>
  <c r="L80" i="8"/>
  <c r="K82" i="8"/>
  <c r="L5" i="8"/>
  <c r="L53" i="8"/>
  <c r="L29" i="8"/>
  <c r="C12" i="8"/>
  <c r="L17" i="8"/>
  <c r="C13" i="8"/>
  <c r="C11" i="8"/>
  <c r="L41" i="8"/>
  <c r="O9" i="8"/>
  <c r="O57" i="8"/>
  <c r="O21" i="8"/>
  <c r="O45" i="8"/>
  <c r="O33" i="8"/>
  <c r="M8" i="8"/>
  <c r="M56" i="8"/>
  <c r="M20" i="8"/>
  <c r="M44" i="8"/>
  <c r="M32" i="8"/>
  <c r="M66" i="8"/>
  <c r="M78" i="8"/>
  <c r="P66" i="8"/>
  <c r="P10" i="8"/>
  <c r="P58" i="8"/>
  <c r="P22" i="8"/>
  <c r="P46" i="8"/>
  <c r="P34" i="8"/>
  <c r="R5" i="8"/>
  <c r="R53" i="8"/>
  <c r="R41" i="8"/>
  <c r="R17" i="8"/>
  <c r="R29" i="8"/>
  <c r="I11" i="8"/>
  <c r="I13" i="8"/>
  <c r="I12" i="8"/>
  <c r="K6" i="8"/>
  <c r="K54" i="8"/>
  <c r="K30" i="8"/>
  <c r="K18" i="8"/>
  <c r="K42" i="8"/>
  <c r="L81" i="8"/>
  <c r="R8" i="8"/>
  <c r="R56" i="8"/>
  <c r="R44" i="8"/>
  <c r="R20" i="8"/>
  <c r="R32" i="8"/>
  <c r="P71" i="8"/>
  <c r="N7" i="8"/>
  <c r="N55" i="8"/>
  <c r="N31" i="8"/>
  <c r="N19" i="8"/>
  <c r="N43" i="8"/>
  <c r="M7" i="8"/>
  <c r="M55" i="8"/>
  <c r="M43" i="8"/>
  <c r="M31" i="8"/>
  <c r="M19" i="8"/>
  <c r="P82" i="8"/>
  <c r="K8" i="8"/>
  <c r="K56" i="8"/>
  <c r="K32" i="8"/>
  <c r="K20" i="8"/>
  <c r="K44" i="8"/>
  <c r="K10" i="8"/>
  <c r="K58" i="8"/>
  <c r="K46" i="8"/>
  <c r="K22" i="8"/>
  <c r="K34" i="8"/>
  <c r="K71" i="8"/>
  <c r="L10" i="8"/>
  <c r="L58" i="8"/>
  <c r="L22" i="8"/>
  <c r="L46" i="8"/>
  <c r="L34" i="8"/>
  <c r="R9" i="8"/>
  <c r="R57" i="8"/>
  <c r="R45" i="8"/>
  <c r="R21" i="8"/>
  <c r="R33" i="8"/>
  <c r="Q9" i="8"/>
  <c r="Q57" i="8"/>
  <c r="Q21" i="8"/>
  <c r="Q45" i="8"/>
  <c r="Q33" i="8"/>
  <c r="O10" i="8"/>
  <c r="O58" i="8"/>
  <c r="O22" i="8"/>
  <c r="O46" i="8"/>
  <c r="O34" i="8"/>
  <c r="R7" i="8"/>
  <c r="R55" i="8"/>
  <c r="R43" i="8"/>
  <c r="R19" i="8"/>
  <c r="R31" i="8"/>
  <c r="R81" i="8"/>
  <c r="M71" i="8"/>
  <c r="K79" i="8"/>
  <c r="L83" i="8"/>
  <c r="R70" i="8"/>
  <c r="Q10" i="8"/>
  <c r="Q58" i="8"/>
  <c r="Q22" i="8"/>
  <c r="Q46" i="8"/>
  <c r="Q34" i="8"/>
  <c r="K5" i="8"/>
  <c r="K53" i="8"/>
  <c r="B12" i="8"/>
  <c r="B11" i="8"/>
  <c r="K41" i="8"/>
  <c r="K29" i="8"/>
  <c r="K17" i="8"/>
  <c r="B13" i="8"/>
  <c r="N67" i="8"/>
  <c r="N73" i="8" s="1"/>
  <c r="L65" i="1"/>
  <c r="L6" i="8"/>
  <c r="L54" i="8"/>
  <c r="L42" i="8"/>
  <c r="L30" i="8"/>
  <c r="L18" i="8"/>
  <c r="K78" i="8"/>
  <c r="B84" i="8"/>
  <c r="B85" i="8"/>
  <c r="B86" i="8"/>
  <c r="R78" i="8"/>
  <c r="I84" i="8"/>
  <c r="I86" i="8"/>
  <c r="I85" i="8"/>
  <c r="G64" i="6"/>
  <c r="N61" i="6"/>
  <c r="N66" i="6"/>
  <c r="I63" i="6"/>
  <c r="K64" i="6"/>
  <c r="J66" i="6"/>
  <c r="K62" i="6"/>
  <c r="L66" i="6"/>
  <c r="N65" i="6"/>
  <c r="H65" i="6"/>
  <c r="I65" i="6"/>
  <c r="I64" i="6"/>
  <c r="L61" i="6"/>
  <c r="I62" i="6"/>
  <c r="L65" i="6"/>
  <c r="M62" i="6"/>
  <c r="J62" i="6"/>
  <c r="I61" i="6"/>
  <c r="G61" i="6"/>
  <c r="K61" i="6"/>
  <c r="K63" i="6"/>
  <c r="N62" i="6"/>
  <c r="J61" i="6"/>
  <c r="L62" i="6"/>
  <c r="H62" i="6"/>
  <c r="K65" i="6"/>
  <c r="M66" i="6"/>
  <c r="J64" i="6"/>
  <c r="M65" i="6"/>
  <c r="J65" i="6"/>
  <c r="G62" i="6"/>
  <c r="L63" i="6"/>
  <c r="N63" i="6"/>
  <c r="L64" i="6"/>
  <c r="G65" i="6"/>
  <c r="I66" i="6"/>
  <c r="K66" i="6"/>
  <c r="M64" i="6"/>
  <c r="N64" i="6"/>
  <c r="H63" i="6"/>
  <c r="H64" i="6"/>
  <c r="J63" i="6"/>
  <c r="M61" i="6"/>
  <c r="M63" i="6"/>
  <c r="I65" i="5"/>
  <c r="K61" i="5"/>
  <c r="I66" i="5"/>
  <c r="K65" i="5"/>
  <c r="M65" i="5"/>
  <c r="L64" i="5"/>
  <c r="G63" i="5"/>
  <c r="L61" i="5"/>
  <c r="N65" i="5"/>
  <c r="M66" i="5"/>
  <c r="L62" i="5"/>
  <c r="I64" i="5"/>
  <c r="K63" i="5"/>
  <c r="K64" i="5"/>
  <c r="L63" i="5"/>
  <c r="K66" i="5"/>
  <c r="L66" i="5"/>
  <c r="N63" i="5"/>
  <c r="N66" i="5"/>
  <c r="N61" i="5"/>
  <c r="G61" i="5"/>
  <c r="L65" i="5"/>
  <c r="G65" i="5"/>
  <c r="J65" i="5"/>
  <c r="H64" i="5"/>
  <c r="H62" i="5"/>
  <c r="J61" i="5"/>
  <c r="H66" i="5"/>
  <c r="G66" i="5"/>
  <c r="H65" i="5"/>
  <c r="J62" i="5"/>
  <c r="J64" i="5"/>
  <c r="H61" i="5"/>
  <c r="J66" i="5"/>
  <c r="H63" i="5"/>
  <c r="J63" i="5"/>
  <c r="N62" i="5"/>
  <c r="M61" i="5"/>
  <c r="M63" i="5"/>
  <c r="M62" i="5"/>
  <c r="N64" i="5"/>
  <c r="K62" i="5"/>
  <c r="G62" i="5"/>
  <c r="G64" i="5"/>
  <c r="M64" i="5"/>
  <c r="N65" i="4"/>
  <c r="N62" i="4"/>
  <c r="K63" i="4"/>
  <c r="G61" i="4"/>
  <c r="M62" i="4"/>
  <c r="L66" i="4"/>
  <c r="I62" i="4"/>
  <c r="L64" i="4"/>
  <c r="K64" i="4"/>
  <c r="G63" i="4"/>
  <c r="J63" i="4"/>
  <c r="J65" i="4"/>
  <c r="H62" i="4"/>
  <c r="H64" i="4"/>
  <c r="G66" i="4"/>
  <c r="H63" i="4"/>
  <c r="J66" i="4"/>
  <c r="H61" i="4"/>
  <c r="H66" i="4"/>
  <c r="J62" i="4"/>
  <c r="H65" i="4"/>
  <c r="J64" i="4"/>
  <c r="J61" i="4"/>
  <c r="G65" i="4"/>
  <c r="N66" i="4"/>
  <c r="N63" i="4"/>
  <c r="M65" i="4"/>
  <c r="G62" i="4"/>
  <c r="L62" i="4"/>
  <c r="I61" i="4"/>
  <c r="I66" i="4"/>
  <c r="K66" i="4"/>
  <c r="N64" i="4"/>
  <c r="K61" i="4"/>
  <c r="K65" i="4"/>
  <c r="L63" i="4"/>
  <c r="M64" i="4"/>
  <c r="G61" i="3"/>
  <c r="H63" i="3"/>
  <c r="G66" i="3"/>
  <c r="H62" i="3"/>
  <c r="H64" i="3"/>
  <c r="H61" i="3"/>
  <c r="H65" i="3"/>
  <c r="H66" i="3"/>
  <c r="J66" i="2"/>
  <c r="K61" i="2"/>
  <c r="I66" i="2"/>
  <c r="I64" i="2"/>
  <c r="I65" i="2"/>
  <c r="J64" i="2"/>
  <c r="I61" i="2"/>
  <c r="L64" i="2"/>
  <c r="J63" i="2"/>
  <c r="N62" i="2"/>
  <c r="N65" i="2"/>
  <c r="L61" i="2"/>
  <c r="N61" i="2"/>
  <c r="J61" i="2"/>
  <c r="N66" i="2"/>
  <c r="G61" i="2"/>
  <c r="G63" i="2"/>
  <c r="K64" i="2"/>
  <c r="N63" i="2"/>
  <c r="G64" i="2"/>
  <c r="L62" i="2"/>
  <c r="K63" i="2"/>
  <c r="H63" i="2"/>
  <c r="H62" i="2"/>
  <c r="H64" i="2"/>
  <c r="H66" i="2"/>
  <c r="M66" i="2"/>
  <c r="G66" i="2"/>
  <c r="M62" i="2"/>
  <c r="M64" i="2"/>
  <c r="H65" i="2"/>
  <c r="M61" i="2"/>
  <c r="M63" i="2"/>
  <c r="M65" i="2"/>
  <c r="H61" i="2"/>
  <c r="G62" i="2"/>
  <c r="N64" i="2"/>
  <c r="L65" i="2"/>
  <c r="G65" i="2"/>
  <c r="I63" i="2"/>
  <c r="K66" i="2"/>
  <c r="J65" i="2"/>
  <c r="I62" i="2"/>
  <c r="J62" i="2"/>
  <c r="K62" i="2"/>
  <c r="L66" i="2"/>
  <c r="L63" i="2"/>
  <c r="L70" i="3" l="1"/>
  <c r="Q74" i="8"/>
  <c r="K74" i="8"/>
  <c r="Q73" i="8"/>
  <c r="M71" i="4"/>
  <c r="N69" i="2"/>
  <c r="L72" i="8"/>
  <c r="O73" i="8"/>
  <c r="O74" i="8"/>
  <c r="I69" i="5"/>
  <c r="N69" i="4"/>
  <c r="M69" i="2"/>
  <c r="J71" i="2"/>
  <c r="M70" i="3"/>
  <c r="K69" i="3"/>
  <c r="J71" i="3"/>
  <c r="I71" i="5"/>
  <c r="L71" i="5"/>
  <c r="I70" i="5"/>
  <c r="L71" i="3"/>
  <c r="M69" i="3"/>
  <c r="K71" i="3"/>
  <c r="I69" i="3"/>
  <c r="J70" i="3"/>
  <c r="K70" i="3"/>
  <c r="R73" i="8"/>
  <c r="G70" i="3"/>
  <c r="N71" i="3"/>
  <c r="L69" i="3"/>
  <c r="N69" i="3"/>
  <c r="J69" i="3"/>
  <c r="M71" i="3"/>
  <c r="I71" i="3"/>
  <c r="N70" i="3"/>
  <c r="L70" i="5"/>
  <c r="G70" i="5"/>
  <c r="L74" i="8"/>
  <c r="M74" i="8"/>
  <c r="K69" i="7"/>
  <c r="I70" i="7"/>
  <c r="M69" i="1"/>
  <c r="N69" i="7"/>
  <c r="H71" i="7"/>
  <c r="G70" i="7"/>
  <c r="N70" i="7"/>
  <c r="N71" i="7"/>
  <c r="L71" i="7"/>
  <c r="H69" i="7"/>
  <c r="H70" i="7"/>
  <c r="G69" i="7"/>
  <c r="O72" i="8"/>
  <c r="K70" i="1"/>
  <c r="N69" i="1"/>
  <c r="P72" i="8"/>
  <c r="J71" i="7"/>
  <c r="I69" i="7"/>
  <c r="K71" i="7"/>
  <c r="M71" i="7"/>
  <c r="Q84" i="8"/>
  <c r="N85" i="8"/>
  <c r="N71" i="1"/>
  <c r="L69" i="1"/>
  <c r="M73" i="8"/>
  <c r="P73" i="8"/>
  <c r="P74" i="8"/>
  <c r="N70" i="1"/>
  <c r="O85" i="8"/>
  <c r="G71" i="7"/>
  <c r="K70" i="7"/>
  <c r="M69" i="7"/>
  <c r="M70" i="7"/>
  <c r="J69" i="7"/>
  <c r="L69" i="7"/>
  <c r="J70" i="7"/>
  <c r="Q86" i="8"/>
  <c r="L70" i="7"/>
  <c r="I71" i="7"/>
  <c r="O84" i="8"/>
  <c r="M84" i="8"/>
  <c r="Q85" i="8"/>
  <c r="M72" i="8"/>
  <c r="M71" i="1"/>
  <c r="K73" i="8"/>
  <c r="N72" i="8"/>
  <c r="L86" i="8"/>
  <c r="P85" i="8"/>
  <c r="M86" i="8"/>
  <c r="I69" i="1"/>
  <c r="N74" i="8"/>
  <c r="K69" i="1"/>
  <c r="L70" i="1"/>
  <c r="K71" i="1"/>
  <c r="I70" i="1"/>
  <c r="M85" i="8"/>
  <c r="P86" i="8"/>
  <c r="P84" i="8"/>
  <c r="L85" i="8"/>
  <c r="O86" i="8"/>
  <c r="N84" i="8"/>
  <c r="I70" i="3"/>
  <c r="L84" i="8"/>
  <c r="L73" i="8"/>
  <c r="T75" i="8"/>
  <c r="Y67" i="8" s="1"/>
  <c r="M70" i="1"/>
  <c r="L71" i="1"/>
  <c r="R74" i="8"/>
  <c r="R72" i="8"/>
  <c r="N86" i="8"/>
  <c r="K72" i="8"/>
  <c r="I71" i="1"/>
  <c r="J70" i="1"/>
  <c r="J69" i="1"/>
  <c r="J71" i="1"/>
  <c r="G71" i="1"/>
  <c r="G69" i="1"/>
  <c r="G70" i="1"/>
  <c r="K13" i="8"/>
  <c r="K11" i="8"/>
  <c r="K12" i="8"/>
  <c r="T14" i="8"/>
  <c r="V5" i="8" s="1"/>
  <c r="P35" i="8"/>
  <c r="P37" i="8"/>
  <c r="P36" i="8"/>
  <c r="L37" i="8"/>
  <c r="L36" i="8"/>
  <c r="L35" i="8"/>
  <c r="N13" i="8"/>
  <c r="N11" i="8"/>
  <c r="N12" i="8"/>
  <c r="R36" i="8"/>
  <c r="R35" i="8"/>
  <c r="R37" i="8"/>
  <c r="L61" i="8"/>
  <c r="L60" i="8"/>
  <c r="L59" i="8"/>
  <c r="O36" i="8"/>
  <c r="O35" i="8"/>
  <c r="O37" i="8"/>
  <c r="N23" i="8"/>
  <c r="N24" i="8"/>
  <c r="N25" i="8"/>
  <c r="P49" i="8"/>
  <c r="P47" i="8"/>
  <c r="P48" i="8"/>
  <c r="M37" i="8"/>
  <c r="M36" i="8"/>
  <c r="M35" i="8"/>
  <c r="K24" i="8"/>
  <c r="K25" i="8"/>
  <c r="K23" i="8"/>
  <c r="T26" i="8"/>
  <c r="AA20" i="8" s="1"/>
  <c r="R25" i="8"/>
  <c r="R23" i="8"/>
  <c r="R24" i="8"/>
  <c r="L13" i="8"/>
  <c r="L11" i="8"/>
  <c r="L12" i="8"/>
  <c r="O61" i="8"/>
  <c r="O60" i="8"/>
  <c r="O59" i="8"/>
  <c r="P59" i="8"/>
  <c r="P61" i="8"/>
  <c r="P60" i="8"/>
  <c r="M49" i="8"/>
  <c r="M47" i="8"/>
  <c r="M48" i="8"/>
  <c r="K35" i="8"/>
  <c r="T38" i="8"/>
  <c r="Y31" i="8" s="1"/>
  <c r="K36" i="8"/>
  <c r="K37" i="8"/>
  <c r="R47" i="8"/>
  <c r="R49" i="8"/>
  <c r="R48" i="8"/>
  <c r="L47" i="8"/>
  <c r="L49" i="8"/>
  <c r="L48" i="8"/>
  <c r="O12" i="8"/>
  <c r="O13" i="8"/>
  <c r="O11" i="8"/>
  <c r="P13" i="8"/>
  <c r="P11" i="8"/>
  <c r="P12" i="8"/>
  <c r="Q36" i="8"/>
  <c r="Q37" i="8"/>
  <c r="Q35" i="8"/>
  <c r="T50" i="8"/>
  <c r="X45" i="8" s="1"/>
  <c r="K48" i="8"/>
  <c r="K47" i="8"/>
  <c r="K49" i="8"/>
  <c r="R59" i="8"/>
  <c r="R61" i="8"/>
  <c r="R60" i="8"/>
  <c r="O47" i="8"/>
  <c r="O48" i="8"/>
  <c r="O49" i="8"/>
  <c r="H70" i="1"/>
  <c r="H71" i="1"/>
  <c r="H69" i="1"/>
  <c r="N36" i="8"/>
  <c r="N37" i="8"/>
  <c r="N35" i="8"/>
  <c r="Q49" i="8"/>
  <c r="Q48" i="8"/>
  <c r="Q47" i="8"/>
  <c r="M23" i="8"/>
  <c r="M25" i="8"/>
  <c r="M24" i="8"/>
  <c r="R13" i="8"/>
  <c r="R11" i="8"/>
  <c r="R12" i="8"/>
  <c r="O24" i="8"/>
  <c r="O25" i="8"/>
  <c r="O23" i="8"/>
  <c r="N48" i="8"/>
  <c r="N47" i="8"/>
  <c r="N49" i="8"/>
  <c r="Q59" i="8"/>
  <c r="Q61" i="8"/>
  <c r="Q60" i="8"/>
  <c r="M59" i="8"/>
  <c r="M60" i="8"/>
  <c r="M61" i="8"/>
  <c r="L25" i="8"/>
  <c r="L23" i="8"/>
  <c r="L24" i="8"/>
  <c r="Q13" i="8"/>
  <c r="Q12" i="8"/>
  <c r="Q11" i="8"/>
  <c r="M13" i="8"/>
  <c r="M11" i="8"/>
  <c r="M12" i="8"/>
  <c r="T62" i="8"/>
  <c r="AC58" i="8" s="1"/>
  <c r="K59" i="8"/>
  <c r="K61" i="8"/>
  <c r="K60" i="8"/>
  <c r="N59" i="8"/>
  <c r="N61" i="8"/>
  <c r="N60" i="8"/>
  <c r="P23" i="8"/>
  <c r="P24" i="8"/>
  <c r="P25" i="8"/>
  <c r="Q24" i="8"/>
  <c r="Q23" i="8"/>
  <c r="Q25" i="8"/>
  <c r="T84" i="8"/>
  <c r="Z79" i="8" s="1"/>
  <c r="K85" i="8"/>
  <c r="K86" i="8"/>
  <c r="K84" i="8"/>
  <c r="R85" i="8"/>
  <c r="R86" i="8"/>
  <c r="R84" i="8"/>
  <c r="H70" i="6"/>
  <c r="H71" i="6"/>
  <c r="L71" i="6"/>
  <c r="L70" i="6"/>
  <c r="L69" i="6"/>
  <c r="N71" i="6"/>
  <c r="N70" i="6"/>
  <c r="N69" i="6"/>
  <c r="K71" i="6"/>
  <c r="K70" i="6"/>
  <c r="K69" i="6"/>
  <c r="M71" i="6"/>
  <c r="M70" i="6"/>
  <c r="M69" i="6"/>
  <c r="G69" i="6"/>
  <c r="G70" i="6"/>
  <c r="G71" i="6"/>
  <c r="I71" i="6"/>
  <c r="I70" i="6"/>
  <c r="I69" i="6"/>
  <c r="J71" i="6"/>
  <c r="J70" i="6"/>
  <c r="J69" i="6"/>
  <c r="H69" i="6"/>
  <c r="G71" i="5"/>
  <c r="L69" i="5"/>
  <c r="K71" i="5"/>
  <c r="N69" i="5"/>
  <c r="N71" i="5"/>
  <c r="J71" i="5"/>
  <c r="J70" i="5"/>
  <c r="J69" i="5"/>
  <c r="N70" i="5"/>
  <c r="H71" i="5"/>
  <c r="H70" i="5"/>
  <c r="H69" i="5"/>
  <c r="K69" i="5"/>
  <c r="K70" i="5"/>
  <c r="M71" i="5"/>
  <c r="M70" i="5"/>
  <c r="M69" i="5"/>
  <c r="G69" i="5"/>
  <c r="G71" i="4"/>
  <c r="L71" i="4"/>
  <c r="N71" i="4"/>
  <c r="H71" i="4"/>
  <c r="H70" i="4"/>
  <c r="H69" i="4"/>
  <c r="L69" i="4"/>
  <c r="L70" i="4"/>
  <c r="N70" i="4"/>
  <c r="J71" i="4"/>
  <c r="J70" i="4"/>
  <c r="J69" i="4"/>
  <c r="G69" i="4"/>
  <c r="K71" i="4"/>
  <c r="K70" i="4"/>
  <c r="K69" i="4"/>
  <c r="M69" i="4"/>
  <c r="M70" i="4"/>
  <c r="I70" i="4"/>
  <c r="I69" i="4"/>
  <c r="I71" i="4"/>
  <c r="G70" i="4"/>
  <c r="G71" i="3"/>
  <c r="G69" i="3"/>
  <c r="H71" i="3"/>
  <c r="H70" i="3"/>
  <c r="H69" i="3"/>
  <c r="L71" i="2"/>
  <c r="I71" i="2"/>
  <c r="K69" i="2"/>
  <c r="L70" i="2"/>
  <c r="N70" i="2"/>
  <c r="K71" i="2"/>
  <c r="G70" i="2"/>
  <c r="N71" i="2"/>
  <c r="L69" i="2"/>
  <c r="I70" i="2"/>
  <c r="I69" i="2"/>
  <c r="M71" i="2"/>
  <c r="M70" i="2"/>
  <c r="J69" i="2"/>
  <c r="G69" i="2"/>
  <c r="G71" i="2"/>
  <c r="J70" i="2"/>
  <c r="H71" i="2"/>
  <c r="H70" i="2"/>
  <c r="H69" i="2"/>
  <c r="K70" i="2"/>
  <c r="AB71" i="8" l="1"/>
  <c r="V69" i="8"/>
  <c r="AB70" i="8"/>
  <c r="Y66" i="8"/>
  <c r="X70" i="8"/>
  <c r="V70" i="8"/>
  <c r="AC67" i="8"/>
  <c r="AA70" i="8"/>
  <c r="W66" i="8"/>
  <c r="Z69" i="8"/>
  <c r="W67" i="8"/>
  <c r="AA66" i="8"/>
  <c r="V66" i="8"/>
  <c r="Y68" i="8"/>
  <c r="AC70" i="8"/>
  <c r="AC71" i="8"/>
  <c r="Y69" i="8"/>
  <c r="V67" i="8"/>
  <c r="AA71" i="8"/>
  <c r="W68" i="8"/>
  <c r="AB10" i="8"/>
  <c r="Z9" i="8"/>
  <c r="W7" i="8"/>
  <c r="Y10" i="8"/>
  <c r="W10" i="8"/>
  <c r="W9" i="8"/>
  <c r="V9" i="8"/>
  <c r="Y6" i="8"/>
  <c r="AC7" i="8"/>
  <c r="X5" i="8"/>
  <c r="AB9" i="8"/>
  <c r="W5" i="8"/>
  <c r="V8" i="8"/>
  <c r="AC9" i="8"/>
  <c r="Z10" i="8"/>
  <c r="X10" i="8"/>
  <c r="Z8" i="8"/>
  <c r="AA69" i="8"/>
  <c r="W69" i="8"/>
  <c r="AB69" i="8"/>
  <c r="V68" i="8"/>
  <c r="Z68" i="8"/>
  <c r="V41" i="8"/>
  <c r="X69" i="8"/>
  <c r="AC66" i="8"/>
  <c r="W71" i="8"/>
  <c r="AA68" i="8"/>
  <c r="Y43" i="8"/>
  <c r="X68" i="8"/>
  <c r="Y70" i="8"/>
  <c r="AA67" i="8"/>
  <c r="X67" i="8"/>
  <c r="Z70" i="8"/>
  <c r="AB68" i="8"/>
  <c r="AC68" i="8"/>
  <c r="Z66" i="8"/>
  <c r="AC69" i="8"/>
  <c r="X71" i="8"/>
  <c r="Y71" i="8"/>
  <c r="Z71" i="8"/>
  <c r="V6" i="8"/>
  <c r="Y7" i="8"/>
  <c r="V10" i="8"/>
  <c r="AC6" i="8"/>
  <c r="X6" i="8"/>
  <c r="V7" i="8"/>
  <c r="AA9" i="8"/>
  <c r="AA8" i="8"/>
  <c r="AA5" i="8"/>
  <c r="Z7" i="8"/>
  <c r="X8" i="8"/>
  <c r="Y9" i="8"/>
  <c r="X7" i="8"/>
  <c r="AC5" i="8"/>
  <c r="AB7" i="8"/>
  <c r="X9" i="8"/>
  <c r="AA10" i="8"/>
  <c r="V71" i="8"/>
  <c r="AB66" i="8"/>
  <c r="W70" i="8"/>
  <c r="AB67" i="8"/>
  <c r="X66" i="8"/>
  <c r="Z67" i="8"/>
  <c r="AA6" i="8"/>
  <c r="Y5" i="8"/>
  <c r="AC56" i="8"/>
  <c r="AB5" i="8"/>
  <c r="W6" i="8"/>
  <c r="AB6" i="8"/>
  <c r="Z5" i="8"/>
  <c r="AA7" i="8"/>
  <c r="W8" i="8"/>
  <c r="AB55" i="8"/>
  <c r="W55" i="8"/>
  <c r="Z6" i="8"/>
  <c r="W56" i="8"/>
  <c r="AB57" i="8"/>
  <c r="Y8" i="8"/>
  <c r="V57" i="8"/>
  <c r="W54" i="8"/>
  <c r="Y58" i="8"/>
  <c r="Y53" i="8"/>
  <c r="V53" i="8"/>
  <c r="Z22" i="8"/>
  <c r="Y56" i="8"/>
  <c r="AB53" i="8"/>
  <c r="Z43" i="8"/>
  <c r="AB56" i="8"/>
  <c r="AB54" i="8"/>
  <c r="AB58" i="8"/>
  <c r="AC8" i="8"/>
  <c r="X53" i="8"/>
  <c r="AC53" i="8"/>
  <c r="AA54" i="8"/>
  <c r="AC42" i="8"/>
  <c r="AC54" i="8"/>
  <c r="Y55" i="8"/>
  <c r="X54" i="8"/>
  <c r="AA55" i="8"/>
  <c r="AA30" i="8"/>
  <c r="AB80" i="8"/>
  <c r="AC55" i="8"/>
  <c r="X55" i="8"/>
  <c r="V54" i="8"/>
  <c r="AB44" i="8"/>
  <c r="X46" i="8"/>
  <c r="V42" i="8"/>
  <c r="AB42" i="8"/>
  <c r="W44" i="8"/>
  <c r="Z41" i="8"/>
  <c r="AC43" i="8"/>
  <c r="X43" i="8"/>
  <c r="W45" i="8"/>
  <c r="AB43" i="8"/>
  <c r="AA46" i="8"/>
  <c r="Y41" i="8"/>
  <c r="AB46" i="8"/>
  <c r="W43" i="8"/>
  <c r="Z45" i="8"/>
  <c r="W42" i="8"/>
  <c r="AC45" i="8"/>
  <c r="AC46" i="8"/>
  <c r="AB41" i="8"/>
  <c r="AA42" i="8"/>
  <c r="V43" i="8"/>
  <c r="AC41" i="8"/>
  <c r="V44" i="8"/>
  <c r="W41" i="8"/>
  <c r="Z46" i="8"/>
  <c r="Z42" i="8"/>
  <c r="X42" i="8"/>
  <c r="Y42" i="8"/>
  <c r="X41" i="8"/>
  <c r="AA41" i="8"/>
  <c r="AA44" i="8"/>
  <c r="AA43" i="8"/>
  <c r="Y46" i="8"/>
  <c r="AA45" i="8"/>
  <c r="Y44" i="8"/>
  <c r="Y45" i="8"/>
  <c r="V45" i="8"/>
  <c r="V46" i="8"/>
  <c r="Z44" i="8"/>
  <c r="X44" i="8"/>
  <c r="AC44" i="8"/>
  <c r="Z53" i="8"/>
  <c r="W53" i="8"/>
  <c r="W46" i="8"/>
  <c r="AB8" i="8"/>
  <c r="AC10" i="8"/>
  <c r="W29" i="8"/>
  <c r="Y57" i="8"/>
  <c r="V58" i="8"/>
  <c r="Z19" i="8"/>
  <c r="Y20" i="8"/>
  <c r="AA18" i="8"/>
  <c r="AB17" i="8"/>
  <c r="X19" i="8"/>
  <c r="V17" i="8"/>
  <c r="V21" i="8"/>
  <c r="AC17" i="8"/>
  <c r="X22" i="8"/>
  <c r="Y22" i="8"/>
  <c r="Z18" i="8"/>
  <c r="W18" i="8"/>
  <c r="V19" i="8"/>
  <c r="AC18" i="8"/>
  <c r="AB21" i="8"/>
  <c r="AC19" i="8"/>
  <c r="Y18" i="8"/>
  <c r="W22" i="8"/>
  <c r="X18" i="8"/>
  <c r="W17" i="8"/>
  <c r="Y21" i="8"/>
  <c r="Z21" i="8"/>
  <c r="AB18" i="8"/>
  <c r="W19" i="8"/>
  <c r="Z20" i="8"/>
  <c r="AA21" i="8"/>
  <c r="V20" i="8"/>
  <c r="Z17" i="8"/>
  <c r="W21" i="8"/>
  <c r="AA17" i="8"/>
  <c r="V18" i="8"/>
  <c r="Y19" i="8"/>
  <c r="AC20" i="8"/>
  <c r="Y17" i="8"/>
  <c r="X17" i="8"/>
  <c r="AC22" i="8"/>
  <c r="AB20" i="8"/>
  <c r="AB22" i="8"/>
  <c r="W20" i="8"/>
  <c r="AA19" i="8"/>
  <c r="X21" i="8"/>
  <c r="Z55" i="8"/>
  <c r="X56" i="8"/>
  <c r="Z58" i="8"/>
  <c r="AB45" i="8"/>
  <c r="W57" i="8"/>
  <c r="X20" i="8"/>
  <c r="V55" i="8"/>
  <c r="AA56" i="8"/>
  <c r="X57" i="8"/>
  <c r="AC57" i="8"/>
  <c r="Y54" i="8"/>
  <c r="AA58" i="8"/>
  <c r="Y34" i="8"/>
  <c r="AA22" i="8"/>
  <c r="Z56" i="8"/>
  <c r="Z57" i="8"/>
  <c r="V56" i="8"/>
  <c r="W58" i="8"/>
  <c r="AA57" i="8"/>
  <c r="Z32" i="8"/>
  <c r="X34" i="8"/>
  <c r="W32" i="8"/>
  <c r="AB31" i="8"/>
  <c r="AB33" i="8"/>
  <c r="Z31" i="8"/>
  <c r="AA31" i="8"/>
  <c r="W33" i="8"/>
  <c r="V30" i="8"/>
  <c r="X32" i="8"/>
  <c r="AC32" i="8"/>
  <c r="AC34" i="8"/>
  <c r="V33" i="8"/>
  <c r="AB30" i="8"/>
  <c r="V32" i="8"/>
  <c r="Y30" i="8"/>
  <c r="X31" i="8"/>
  <c r="X30" i="8"/>
  <c r="AC30" i="8"/>
  <c r="Z33" i="8"/>
  <c r="W30" i="8"/>
  <c r="AA32" i="8"/>
  <c r="AB29" i="8"/>
  <c r="Y32" i="8"/>
  <c r="AC33" i="8"/>
  <c r="Z34" i="8"/>
  <c r="AA34" i="8"/>
  <c r="V34" i="8"/>
  <c r="W34" i="8"/>
  <c r="W31" i="8"/>
  <c r="Z29" i="8"/>
  <c r="Y33" i="8"/>
  <c r="X33" i="8"/>
  <c r="AC29" i="8"/>
  <c r="Z30" i="8"/>
  <c r="AC31" i="8"/>
  <c r="Y29" i="8"/>
  <c r="V31" i="8"/>
  <c r="AB32" i="8"/>
  <c r="X29" i="8"/>
  <c r="AA33" i="8"/>
  <c r="AB34" i="8"/>
  <c r="AA53" i="8"/>
  <c r="Z54" i="8"/>
  <c r="X58" i="8"/>
  <c r="V29" i="8"/>
  <c r="AA29" i="8"/>
  <c r="V22" i="8"/>
  <c r="AB19" i="8"/>
  <c r="AC21" i="8"/>
  <c r="AB79" i="8"/>
  <c r="X79" i="8"/>
  <c r="W82" i="8"/>
  <c r="Z83" i="8"/>
  <c r="X81" i="8"/>
  <c r="Y81" i="8"/>
  <c r="AA80" i="8"/>
  <c r="X78" i="8"/>
  <c r="Y79" i="8"/>
  <c r="Z81" i="8"/>
  <c r="Z82" i="8"/>
  <c r="Z78" i="8"/>
  <c r="AB82" i="8"/>
  <c r="V81" i="8"/>
  <c r="AA78" i="8"/>
  <c r="W81" i="8"/>
  <c r="Y83" i="8"/>
  <c r="AA83" i="8"/>
  <c r="Z80" i="8"/>
  <c r="V79" i="8"/>
  <c r="X82" i="8"/>
  <c r="AB78" i="8"/>
  <c r="AC80" i="8"/>
  <c r="AB83" i="8"/>
  <c r="AC79" i="8"/>
  <c r="AB81" i="8"/>
  <c r="X80" i="8"/>
  <c r="Y78" i="8"/>
  <c r="AC83" i="8"/>
  <c r="AC78" i="8"/>
  <c r="W80" i="8"/>
  <c r="X83" i="8"/>
  <c r="AA82" i="8"/>
  <c r="V83" i="8"/>
  <c r="Y80" i="8"/>
  <c r="AA81" i="8"/>
  <c r="W79" i="8"/>
  <c r="V78" i="8"/>
  <c r="AC82" i="8"/>
  <c r="W78" i="8"/>
  <c r="W83" i="8"/>
  <c r="AC81" i="8"/>
  <c r="V80" i="8"/>
  <c r="AA79" i="8"/>
  <c r="Y82" i="8"/>
  <c r="V82" i="8"/>
  <c r="AA11" i="8" l="1"/>
  <c r="AB13" i="8"/>
  <c r="AA13" i="8"/>
  <c r="V11" i="8"/>
  <c r="Z11" i="8"/>
  <c r="Z12" i="8"/>
  <c r="AA12" i="8"/>
  <c r="W72" i="8"/>
  <c r="Z13" i="8"/>
  <c r="W74" i="8"/>
  <c r="AB11" i="8"/>
  <c r="AA72" i="8"/>
  <c r="V61" i="8"/>
  <c r="Y73" i="8"/>
  <c r="X12" i="8"/>
  <c r="Z73" i="8"/>
  <c r="V13" i="8"/>
  <c r="V12" i="8"/>
  <c r="Z72" i="8"/>
  <c r="AC13" i="8"/>
  <c r="Y72" i="8"/>
  <c r="Y74" i="8"/>
  <c r="Y13" i="8"/>
  <c r="W73" i="8"/>
  <c r="V59" i="8"/>
  <c r="Z74" i="8"/>
  <c r="Y61" i="8"/>
  <c r="AB60" i="8"/>
  <c r="W13" i="8"/>
  <c r="AA74" i="8"/>
  <c r="X13" i="8"/>
  <c r="Y59" i="8"/>
  <c r="AA73" i="8"/>
  <c r="AC74" i="8"/>
  <c r="AC73" i="8"/>
  <c r="AC72" i="8"/>
  <c r="Z84" i="8"/>
  <c r="AB73" i="8"/>
  <c r="AB72" i="8"/>
  <c r="AB74" i="8"/>
  <c r="V74" i="8"/>
  <c r="V73" i="8"/>
  <c r="V72" i="8"/>
  <c r="Y60" i="8"/>
  <c r="AB12" i="8"/>
  <c r="AC11" i="8"/>
  <c r="W11" i="8"/>
  <c r="AC12" i="8"/>
  <c r="Y11" i="8"/>
  <c r="W12" i="8"/>
  <c r="Y12" i="8"/>
  <c r="AB61" i="8"/>
  <c r="X74" i="8"/>
  <c r="X72" i="8"/>
  <c r="X73" i="8"/>
  <c r="X11" i="8"/>
  <c r="V47" i="8"/>
  <c r="V49" i="8"/>
  <c r="V48" i="8"/>
  <c r="V60" i="8"/>
  <c r="AB59" i="8"/>
  <c r="V36" i="8"/>
  <c r="V35" i="8"/>
  <c r="V37" i="8"/>
  <c r="Y36" i="8"/>
  <c r="Y37" i="8"/>
  <c r="Y35" i="8"/>
  <c r="AC24" i="8"/>
  <c r="AC25" i="8"/>
  <c r="AC23" i="8"/>
  <c r="X48" i="8"/>
  <c r="X47" i="8"/>
  <c r="X49" i="8"/>
  <c r="AA61" i="8"/>
  <c r="AA60" i="8"/>
  <c r="AA59" i="8"/>
  <c r="W61" i="8"/>
  <c r="W60" i="8"/>
  <c r="W59" i="8"/>
  <c r="Y48" i="8"/>
  <c r="Y47" i="8"/>
  <c r="Y49" i="8"/>
  <c r="AA25" i="8"/>
  <c r="AA24" i="8"/>
  <c r="AA23" i="8"/>
  <c r="V24" i="8"/>
  <c r="V25" i="8"/>
  <c r="V23" i="8"/>
  <c r="AB47" i="8"/>
  <c r="AB49" i="8"/>
  <c r="AB48" i="8"/>
  <c r="AC35" i="8"/>
  <c r="AC37" i="8"/>
  <c r="AC36" i="8"/>
  <c r="AC60" i="8"/>
  <c r="AC59" i="8"/>
  <c r="AC61" i="8"/>
  <c r="Z23" i="8"/>
  <c r="Z25" i="8"/>
  <c r="Z24" i="8"/>
  <c r="W25" i="8"/>
  <c r="W23" i="8"/>
  <c r="W24" i="8"/>
  <c r="AB23" i="8"/>
  <c r="AB24" i="8"/>
  <c r="AB25" i="8"/>
  <c r="X35" i="8"/>
  <c r="X37" i="8"/>
  <c r="X36" i="8"/>
  <c r="X23" i="8"/>
  <c r="X24" i="8"/>
  <c r="X25" i="8"/>
  <c r="W47" i="8"/>
  <c r="W49" i="8"/>
  <c r="W48" i="8"/>
  <c r="X61" i="8"/>
  <c r="X60" i="8"/>
  <c r="X59" i="8"/>
  <c r="AA35" i="8"/>
  <c r="AA37" i="8"/>
  <c r="AA36" i="8"/>
  <c r="Z35" i="8"/>
  <c r="Z37" i="8"/>
  <c r="Z36" i="8"/>
  <c r="AB35" i="8"/>
  <c r="AB36" i="8"/>
  <c r="AB37" i="8"/>
  <c r="Y25" i="8"/>
  <c r="Y23" i="8"/>
  <c r="Y24" i="8"/>
  <c r="Z61" i="8"/>
  <c r="Z60" i="8"/>
  <c r="Z59" i="8"/>
  <c r="W36" i="8"/>
  <c r="W37" i="8"/>
  <c r="W35" i="8"/>
  <c r="AA49" i="8"/>
  <c r="AA48" i="8"/>
  <c r="AA47" i="8"/>
  <c r="AC48" i="8"/>
  <c r="AC47" i="8"/>
  <c r="AC49" i="8"/>
  <c r="Z48" i="8"/>
  <c r="Z49" i="8"/>
  <c r="Z47" i="8"/>
  <c r="AB84" i="8"/>
  <c r="Z86" i="8"/>
  <c r="AC85" i="8"/>
  <c r="AB85" i="8"/>
  <c r="Z85" i="8"/>
  <c r="Y84" i="8"/>
  <c r="AA84" i="8"/>
  <c r="Y85" i="8"/>
  <c r="AA85" i="8"/>
  <c r="AA86" i="8"/>
  <c r="X85" i="8"/>
  <c r="V86" i="8"/>
  <c r="AC84" i="8"/>
  <c r="AB86" i="8"/>
  <c r="AC86" i="8"/>
  <c r="X84" i="8"/>
  <c r="Y86" i="8"/>
  <c r="W84" i="8"/>
  <c r="V84" i="8"/>
  <c r="W85" i="8"/>
  <c r="W86" i="8"/>
  <c r="V85" i="8"/>
  <c r="X86" i="8"/>
</calcChain>
</file>

<file path=xl/sharedStrings.xml><?xml version="1.0" encoding="utf-8"?>
<sst xmlns="http://schemas.openxmlformats.org/spreadsheetml/2006/main" count="810" uniqueCount="96">
  <si>
    <t>Exp_20240408</t>
  </si>
  <si>
    <t>Date of intoxication:</t>
  </si>
  <si>
    <t>Date of measurement:</t>
  </si>
  <si>
    <t>Reader:</t>
  </si>
  <si>
    <t>Tecan Reader</t>
  </si>
  <si>
    <t>Plate 1</t>
  </si>
  <si>
    <t>Cells</t>
  </si>
  <si>
    <t>BIHi_265a_20240212</t>
  </si>
  <si>
    <t>Differentiation started</t>
  </si>
  <si>
    <t>Last media change</t>
  </si>
  <si>
    <t>Density:</t>
  </si>
  <si>
    <t>48.000/well</t>
  </si>
  <si>
    <t>Age of cells</t>
  </si>
  <si>
    <t>46d</t>
  </si>
  <si>
    <t>Agent</t>
  </si>
  <si>
    <t>Paclitaxel 72h</t>
  </si>
  <si>
    <t>00h</t>
  </si>
  <si>
    <t>Paclitaxel</t>
  </si>
  <si>
    <t>Vehicle</t>
  </si>
  <si>
    <t>100pM</t>
  </si>
  <si>
    <t>1nM</t>
  </si>
  <si>
    <t>10nM</t>
  </si>
  <si>
    <t>100nM</t>
  </si>
  <si>
    <t>1uM</t>
  </si>
  <si>
    <t>10uM</t>
  </si>
  <si>
    <t>DMSO</t>
  </si>
  <si>
    <t>EMPTY</t>
  </si>
  <si>
    <t>EmptyValue</t>
  </si>
  <si>
    <t>Mean</t>
  </si>
  <si>
    <t>Median</t>
  </si>
  <si>
    <t>SD</t>
  </si>
  <si>
    <t>% of Vehicle</t>
  </si>
  <si>
    <t>----- Allgemeine Daten -----</t>
  </si>
  <si>
    <t>Messung</t>
  </si>
  <si>
    <t xml:space="preserve"> </t>
  </si>
  <si>
    <t>1 Messungen enthalten, Messungen Nr.1 bei 0.000 sec. gewählt, 0.000 sec. mittlere Intervalzeit</t>
  </si>
  <si>
    <t>Parameter</t>
  </si>
  <si>
    <t>Zum Messzeitpunkt geladene Parameterdatei : mtcellviability_apoptosis_luminescence_2022_06_02.par</t>
  </si>
  <si>
    <t xml:space="preserve"> Geänderte Parameterdatei</t>
  </si>
  <si>
    <t>Dateien</t>
  </si>
  <si>
    <t>Parameterdatei : MTCellViability_Apoptosis_Luminescence_2022_06_02.par - 02.06.2022 / 19:31:58 - Erstellt von Unknown User - Erstellt mit Version 5.24</t>
  </si>
  <si>
    <t>Reader</t>
  </si>
  <si>
    <t>BertholdTech TriStar, Driver Version: 1.09, (1.0.9.0), S/N: 25-1117, Embedded Version: 1.07</t>
  </si>
  <si>
    <t>Plate Type: Berthold 96 - No:23300/23302</t>
  </si>
  <si>
    <t>Berechnung</t>
  </si>
  <si>
    <t>Programm</t>
  </si>
  <si>
    <t>MikroWin, Version 5.24</t>
  </si>
  <si>
    <t xml:space="preserve"> Lizenz Nr. : 214301</t>
  </si>
  <si>
    <t>Assembly Code A : 0006 0000 0000 0000 0000 FFFF</t>
  </si>
  <si>
    <t>Assembly Code B : 00E6 F715 C08F FC45 2DC0 B7AF</t>
  </si>
  <si>
    <t>System</t>
  </si>
  <si>
    <t>Operationssystem Name : Windows 10, System Benutzer : hewl</t>
  </si>
  <si>
    <t>Drucker</t>
  </si>
  <si>
    <t>Drucker Name : PDFCreator</t>
  </si>
  <si>
    <t>Typ: Nichtequidistante Kinetik, Zeit: 09.04.2024 / 07:38:35, Status: Gültige Messung</t>
  </si>
  <si>
    <t>Datendatei : 01_265a_12h_PTX.dat - 09.04.2024 / 07:39:28 - Operator war Unknown User - Erstellt mit Version 5.24</t>
  </si>
  <si>
    <t>Start Temperature ........  35.3                End Temperature ..........  35.1</t>
  </si>
  <si>
    <t>Berechnungsstatus : Gültige Auswertung, Berechnungszeitpunkt : 09.04.2024 / 07:39:28</t>
  </si>
  <si>
    <t>Operationssystem Name : Windows 10, System Benutzer : Schinkec</t>
  </si>
  <si>
    <t>Typ: Nichtequidistante Kinetik, Zeit: 09.04.2024 / 18:13:46, Status: Gültige Messung</t>
  </si>
  <si>
    <t>Datendatei : 01_PTX_20240409_24h.dat - 09.04.2024 / 18:14:39 - Operator war Unknown User - Erstellt mit Version 5.24</t>
  </si>
  <si>
    <t>Start Temperature ........  29.1                End Temperature ..........  29.1</t>
  </si>
  <si>
    <t>Berechnungsstatus : Gültige Auswertung, Berechnungszeitpunkt : 09.04.2024 / 18:14:39</t>
  </si>
  <si>
    <t>12h</t>
  </si>
  <si>
    <t>24h</t>
  </si>
  <si>
    <t>36h</t>
  </si>
  <si>
    <t>48h</t>
  </si>
  <si>
    <t>Typ: Nichtequidistante Kinetik, Zeit: 11.04.2024 / 08:23:28, Status: Gültige Messung</t>
  </si>
  <si>
    <t>Datendatei : 01_265a_60h_PTX.dat - 11.04.2024 / 08:24:21 - Operator war Unknown User - Erstellt mit Version 5.24</t>
  </si>
  <si>
    <t>Start Temperature ........  34.6                End Temperature ..........  33.9</t>
  </si>
  <si>
    <t>Berechnungsstatus : Gültige Auswertung, Berechnungszeitpunkt : 11.04.2024 / 08:24:21</t>
  </si>
  <si>
    <t>60h</t>
  </si>
  <si>
    <t>Typ: Nichtequidistante Kinetik, Zeit: 10.04.2024 / 08:23:17, Status: Gültige Messung</t>
  </si>
  <si>
    <t>Datendatei : 01_265a_36h_PTX.dat - 10.04.2024 / 08:24:10 - Operator war Unknown User - Erstellt mit Version 5.24</t>
  </si>
  <si>
    <t>Start Temperature ........  34.6                End Temperature ..........  34.3</t>
  </si>
  <si>
    <t>Berechnungsstatus : Gültige Auswertung, Berechnungszeitpunkt : 10.04.2024 / 08:24:10</t>
  </si>
  <si>
    <t>Typ: Nichtequidistante Kinetik, Zeit: 10.04.2024 / 18:03:03, Status: Gültige Messung</t>
  </si>
  <si>
    <t>Datendatei : 01_265a_PTX_20240410_48h.dat - 10.04.2024 / 18:03:56 - Operator war Unknown User - Erstellt mit Version 5.24</t>
  </si>
  <si>
    <t>Start Temperature ........  36.2                End Temperature ..........  35.8</t>
  </si>
  <si>
    <t>Berechnungsstatus : Gültige Auswertung, Berechnungszeitpunkt : 10.04.2024 / 18:03:56</t>
  </si>
  <si>
    <t>Typ: Nichtequidistante Kinetik, Zeit: 11.04.2024 / 17:10:07, Status: Gültige Messung</t>
  </si>
  <si>
    <t>Datendatei : 01_265a_PTX_20240411_72h.dat - 11.04.2024 / 17:11:01 - Operator war Unknown User - Erstellt mit Version 5.24</t>
  </si>
  <si>
    <t>Start Temperature ........  36.0                End Temperature ..........  35.6</t>
  </si>
  <si>
    <t>Berechnungsstatus : Gültige Auswertung, Berechnungszeitpunkt : 11.04.2024 / 17:11:01</t>
  </si>
  <si>
    <t>72h</t>
  </si>
  <si>
    <t>All Minus Empty Value</t>
  </si>
  <si>
    <t>% of the Individual Well Baseline</t>
  </si>
  <si>
    <t>Normalized to vehicle</t>
  </si>
  <si>
    <t>Average</t>
  </si>
  <si>
    <t>Exp_20240617</t>
  </si>
  <si>
    <t>Berthold</t>
  </si>
  <si>
    <t>BIHi_271a_20240501</t>
  </si>
  <si>
    <t>Typ: Nichtequidistante Kinetik, Zeit: 17.06.2024 / 21:16:58, Status: Gültige Messung</t>
  </si>
  <si>
    <t>Datendatei : 01_271a_00h_2.dat - 17.06.2024 / 21:17:51 - Operator war Unknown User - Erstellt mit Version 5.24</t>
  </si>
  <si>
    <t>Start Temperature ........  36.1                End Temperature ..........  35.6</t>
  </si>
  <si>
    <t>Berechnungsstatus : Gültige Auswertung, Berechnungszeitpunkt : 17.06.2024 / 21:17:51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</si>
</sst>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0" tint="-0.499984740745262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1" applyFont="1"/>
    <xf numFmtId="0" fontId="0" fillId="0" borderId="1" xfId="0" applyBorder="1"/>
    <xf numFmtId="0" fontId="7" fillId="0" borderId="0" xfId="1" applyFont="1"/>
    <xf numFmtId="0" fontId="8" fillId="0" borderId="2" xfId="1" applyFont="1" applyBorder="1"/>
    <xf numFmtId="0" fontId="8" fillId="0" borderId="3" xfId="1" applyFont="1" applyBorder="1"/>
    <xf numFmtId="0" fontId="8" fillId="0" borderId="4" xfId="1" applyFont="1" applyBorder="1"/>
    <xf numFmtId="0" fontId="8" fillId="0" borderId="0" xfId="1" applyFont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1" xfId="1" applyFont="1" applyBorder="1"/>
    <xf numFmtId="0" fontId="8" fillId="0" borderId="8" xfId="1" applyFont="1" applyBorder="1"/>
    <xf numFmtId="0" fontId="0" fillId="2" borderId="0" xfId="0" applyFill="1"/>
    <xf numFmtId="0" fontId="1" fillId="2" borderId="0" xfId="0" applyFont="1" applyFill="1"/>
  </cellXfs>
  <cellStyles count="2">
    <cellStyle name="Normal" xfId="0" builtinId="0"/>
    <cellStyle name="Standard 2" xfId="1" xr:uid="{3D463ADD-665F-4A15-A1C3-1CF68E9328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428628</xdr:colOff>
      <xdr:row>0</xdr:row>
      <xdr:rowOff>54425</xdr:rowOff>
    </xdr:from>
    <xdr:to>
      <xdr:col>11</xdr:col>
      <xdr:colOff>25759</xdr:colOff>
      <xdr:row>15</xdr:row>
      <xdr:rowOff>122463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52C58E-AF04-3CEE-CF38-C33404F05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424871" y="-424497"/>
          <a:ext cx="2925538" cy="3883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381000</xdr:colOff>
          <xdr:row>72</xdr:row>
          <xdr:rowOff>85725</xdr:rowOff>
        </xdr:from>
        <xdr:to>
          <xdr:col>35</xdr:col>
          <xdr:colOff>581025</xdr:colOff>
          <xdr:row>88</xdr:row>
          <xdr:rowOff>28575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B762A-A109-4A5B-9C1B-EBB334736577}">
  <dimension ref="A1:S71"/>
  <sheetViews>
    <sheetView zoomScale="70" zoomScaleNormal="70" workbookViewId="0">
      <selection activeCell="V39" sqref="V39"/>
    </sheetView>
  </sheetViews>
  <sheetFormatPr defaultRowHeight="15" x14ac:dyDescent="0.25"/>
  <cols>
    <col min="3" max="3" width="10.140625" bestFit="1" customWidth="1"/>
  </cols>
  <sheetData>
    <row r="1" spans="1:6" x14ac:dyDescent="0.25">
      <c r="A1" s="19" t="s">
        <v>89</v>
      </c>
    </row>
    <row r="2" spans="1:6" x14ac:dyDescent="0.25">
      <c r="A2" t="s">
        <v>1</v>
      </c>
      <c r="C2" s="2">
        <v>45460</v>
      </c>
    </row>
    <row r="3" spans="1:6" x14ac:dyDescent="0.25">
      <c r="A3" t="s">
        <v>2</v>
      </c>
      <c r="C3" s="2"/>
    </row>
    <row r="4" spans="1:6" x14ac:dyDescent="0.25">
      <c r="A4" t="s">
        <v>3</v>
      </c>
      <c r="C4" t="s">
        <v>90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91</v>
      </c>
      <c r="D7" s="3"/>
    </row>
    <row r="8" spans="1:6" x14ac:dyDescent="0.25">
      <c r="A8" t="s">
        <v>8</v>
      </c>
      <c r="C8" s="2">
        <v>45413</v>
      </c>
      <c r="D8" s="3"/>
    </row>
    <row r="9" spans="1:6" x14ac:dyDescent="0.25">
      <c r="A9" t="s">
        <v>9</v>
      </c>
      <c r="C9" s="2"/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s="18" t="s">
        <v>32</v>
      </c>
      <c r="B17" s="18"/>
      <c r="C17" s="18"/>
      <c r="D17" s="18"/>
      <c r="E17" s="18"/>
    </row>
    <row r="18" spans="1:5" x14ac:dyDescent="0.25">
      <c r="A18" s="18" t="s">
        <v>33</v>
      </c>
      <c r="B18" s="18" t="s">
        <v>92</v>
      </c>
      <c r="C18" s="18"/>
      <c r="D18" s="18"/>
      <c r="E18" s="18"/>
    </row>
    <row r="19" spans="1:5" x14ac:dyDescent="0.25">
      <c r="A19" s="18" t="s">
        <v>34</v>
      </c>
      <c r="B19" s="18" t="s">
        <v>35</v>
      </c>
      <c r="C19" s="18"/>
      <c r="D19" s="18"/>
      <c r="E19" s="18"/>
    </row>
    <row r="20" spans="1:5" x14ac:dyDescent="0.25">
      <c r="A20" s="18" t="s">
        <v>36</v>
      </c>
      <c r="B20" s="18" t="s">
        <v>37</v>
      </c>
      <c r="C20" s="18" t="s">
        <v>38</v>
      </c>
      <c r="D20" s="18"/>
      <c r="E20" s="18"/>
    </row>
    <row r="21" spans="1:5" x14ac:dyDescent="0.25">
      <c r="A21" s="18" t="s">
        <v>39</v>
      </c>
      <c r="B21" s="18" t="s">
        <v>93</v>
      </c>
      <c r="C21" s="18"/>
      <c r="D21" s="18"/>
      <c r="E21" s="18"/>
    </row>
    <row r="22" spans="1:5" x14ac:dyDescent="0.25">
      <c r="A22" s="18" t="s">
        <v>34</v>
      </c>
      <c r="B22" s="18" t="s">
        <v>40</v>
      </c>
      <c r="C22" s="18"/>
      <c r="D22" s="18"/>
      <c r="E22" s="18"/>
    </row>
    <row r="23" spans="1:5" x14ac:dyDescent="0.25">
      <c r="A23" s="18" t="s">
        <v>41</v>
      </c>
      <c r="B23" s="18" t="s">
        <v>42</v>
      </c>
      <c r="C23" s="18"/>
      <c r="D23" s="18"/>
      <c r="E23" s="18"/>
    </row>
    <row r="24" spans="1:5" x14ac:dyDescent="0.25">
      <c r="A24" s="18" t="s">
        <v>34</v>
      </c>
      <c r="B24" s="18" t="s">
        <v>43</v>
      </c>
      <c r="C24" s="18"/>
      <c r="D24" s="18"/>
      <c r="E24" s="18"/>
    </row>
    <row r="25" spans="1:5" x14ac:dyDescent="0.25">
      <c r="A25" s="18" t="s">
        <v>34</v>
      </c>
      <c r="B25" s="18" t="s">
        <v>94</v>
      </c>
      <c r="C25" s="18"/>
      <c r="D25" s="18"/>
      <c r="E25" s="18"/>
    </row>
    <row r="26" spans="1:5" x14ac:dyDescent="0.25">
      <c r="A26" s="18" t="s">
        <v>44</v>
      </c>
      <c r="B26" s="18" t="s">
        <v>95</v>
      </c>
      <c r="C26" s="18"/>
      <c r="D26" s="18"/>
      <c r="E26" s="18"/>
    </row>
    <row r="27" spans="1:5" x14ac:dyDescent="0.25">
      <c r="A27" s="18" t="s">
        <v>45</v>
      </c>
      <c r="B27" s="18" t="s">
        <v>46</v>
      </c>
      <c r="C27" s="18" t="s">
        <v>47</v>
      </c>
      <c r="D27" s="18"/>
      <c r="E27" s="18"/>
    </row>
    <row r="28" spans="1:5" x14ac:dyDescent="0.25">
      <c r="A28" s="18" t="s">
        <v>34</v>
      </c>
      <c r="B28" s="18" t="s">
        <v>48</v>
      </c>
      <c r="C28" s="18"/>
      <c r="D28" s="18"/>
      <c r="E28" s="18"/>
    </row>
    <row r="29" spans="1:5" x14ac:dyDescent="0.25">
      <c r="A29" s="18" t="s">
        <v>34</v>
      </c>
      <c r="B29" s="18" t="s">
        <v>49</v>
      </c>
      <c r="C29" s="18"/>
      <c r="D29" s="18"/>
      <c r="E29" s="18"/>
    </row>
    <row r="30" spans="1:5" x14ac:dyDescent="0.25">
      <c r="A30" s="18" t="s">
        <v>50</v>
      </c>
      <c r="B30" s="18" t="s">
        <v>58</v>
      </c>
      <c r="C30" s="18"/>
      <c r="D30" s="18"/>
      <c r="E30" s="18"/>
    </row>
    <row r="31" spans="1:5" x14ac:dyDescent="0.25">
      <c r="A31" s="18"/>
      <c r="B31" s="18" t="s">
        <v>53</v>
      </c>
      <c r="C31" s="18"/>
      <c r="D31" s="18"/>
      <c r="E31" s="18"/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16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134</v>
      </c>
      <c r="F36">
        <v>204</v>
      </c>
      <c r="G36" s="8">
        <v>211</v>
      </c>
      <c r="H36" s="8">
        <v>274</v>
      </c>
      <c r="I36" s="8">
        <v>309</v>
      </c>
      <c r="J36" s="8">
        <v>295</v>
      </c>
      <c r="K36" s="8">
        <v>316</v>
      </c>
      <c r="L36" s="8">
        <v>288</v>
      </c>
      <c r="M36" s="8">
        <v>274</v>
      </c>
      <c r="N36" s="8">
        <v>197</v>
      </c>
      <c r="O36" s="8">
        <v>176</v>
      </c>
      <c r="P36" s="8">
        <v>148</v>
      </c>
    </row>
    <row r="37" spans="1:19" x14ac:dyDescent="0.25">
      <c r="E37">
        <v>162</v>
      </c>
      <c r="F37">
        <v>225</v>
      </c>
      <c r="G37" s="9">
        <v>37029</v>
      </c>
      <c r="H37" s="10">
        <v>36994</v>
      </c>
      <c r="I37" s="10">
        <v>36586</v>
      </c>
      <c r="J37" s="10">
        <v>37163</v>
      </c>
      <c r="K37" s="10">
        <v>33066</v>
      </c>
      <c r="L37" s="10">
        <v>33832</v>
      </c>
      <c r="M37" s="10">
        <v>32666</v>
      </c>
      <c r="N37" s="11">
        <v>31317</v>
      </c>
      <c r="O37" s="12">
        <v>344</v>
      </c>
      <c r="P37" s="8">
        <v>176</v>
      </c>
    </row>
    <row r="38" spans="1:19" x14ac:dyDescent="0.25">
      <c r="E38">
        <v>169</v>
      </c>
      <c r="F38">
        <v>253</v>
      </c>
      <c r="G38" s="13">
        <v>35877</v>
      </c>
      <c r="H38" s="12">
        <v>31029</v>
      </c>
      <c r="I38" s="12">
        <v>34689</v>
      </c>
      <c r="J38" s="12">
        <v>33930</v>
      </c>
      <c r="K38" s="12">
        <v>35336</v>
      </c>
      <c r="L38" s="12">
        <v>18669</v>
      </c>
      <c r="M38" s="12">
        <v>30003</v>
      </c>
      <c r="N38" s="14">
        <v>31380</v>
      </c>
      <c r="O38" s="12">
        <v>337</v>
      </c>
      <c r="P38" s="8">
        <v>211</v>
      </c>
    </row>
    <row r="39" spans="1:19" x14ac:dyDescent="0.25">
      <c r="E39">
        <v>190</v>
      </c>
      <c r="F39">
        <v>267</v>
      </c>
      <c r="G39" s="13">
        <v>34500</v>
      </c>
      <c r="H39" s="12">
        <v>35455</v>
      </c>
      <c r="I39" s="12">
        <v>37971</v>
      </c>
      <c r="J39" s="12">
        <v>36579</v>
      </c>
      <c r="K39" s="12">
        <v>39812</v>
      </c>
      <c r="L39" s="12">
        <v>36601</v>
      </c>
      <c r="M39" s="12">
        <v>33087</v>
      </c>
      <c r="N39" s="14">
        <v>36579</v>
      </c>
      <c r="O39" s="12">
        <v>323</v>
      </c>
      <c r="P39" s="8">
        <v>239</v>
      </c>
    </row>
    <row r="40" spans="1:19" x14ac:dyDescent="0.25">
      <c r="E40">
        <v>190</v>
      </c>
      <c r="F40">
        <v>232</v>
      </c>
      <c r="G40" s="13">
        <v>34858</v>
      </c>
      <c r="H40" s="12">
        <v>34809</v>
      </c>
      <c r="I40" s="12">
        <v>41652</v>
      </c>
      <c r="J40" s="12">
        <v>35589</v>
      </c>
      <c r="K40" s="12">
        <v>40332</v>
      </c>
      <c r="L40" s="12">
        <v>34668</v>
      </c>
      <c r="M40" s="12">
        <v>28014</v>
      </c>
      <c r="N40" s="14">
        <v>33593</v>
      </c>
      <c r="O40" s="8">
        <v>288</v>
      </c>
      <c r="P40" s="8">
        <v>225</v>
      </c>
    </row>
    <row r="41" spans="1:19" x14ac:dyDescent="0.25">
      <c r="E41">
        <v>183</v>
      </c>
      <c r="F41">
        <v>218</v>
      </c>
      <c r="G41" s="13">
        <v>41435</v>
      </c>
      <c r="H41" s="12">
        <v>40325</v>
      </c>
      <c r="I41" s="12">
        <v>41097</v>
      </c>
      <c r="J41" s="12">
        <v>37570</v>
      </c>
      <c r="K41" s="12">
        <v>37380</v>
      </c>
      <c r="L41" s="12">
        <v>39657</v>
      </c>
      <c r="M41" s="12">
        <v>35420</v>
      </c>
      <c r="N41" s="14">
        <v>42446</v>
      </c>
      <c r="O41" s="8">
        <v>281</v>
      </c>
      <c r="P41" s="8">
        <v>197</v>
      </c>
    </row>
    <row r="42" spans="1:19" x14ac:dyDescent="0.25">
      <c r="E42">
        <v>148</v>
      </c>
      <c r="F42">
        <v>225</v>
      </c>
      <c r="G42" s="15">
        <v>39242</v>
      </c>
      <c r="H42" s="16">
        <v>41835</v>
      </c>
      <c r="I42" s="16">
        <v>40325</v>
      </c>
      <c r="J42" s="16">
        <v>37437</v>
      </c>
      <c r="K42" s="16">
        <v>36207</v>
      </c>
      <c r="L42" s="16">
        <v>40613</v>
      </c>
      <c r="M42" s="16">
        <v>35020</v>
      </c>
      <c r="N42" s="17">
        <v>37303</v>
      </c>
      <c r="O42" s="8">
        <v>232</v>
      </c>
      <c r="P42" s="8">
        <v>176</v>
      </c>
    </row>
    <row r="43" spans="1:19" x14ac:dyDescent="0.25">
      <c r="E43">
        <v>141</v>
      </c>
      <c r="F43">
        <v>155</v>
      </c>
      <c r="G43" s="8">
        <v>197</v>
      </c>
      <c r="H43" s="8">
        <v>211</v>
      </c>
      <c r="I43" s="8">
        <v>225</v>
      </c>
      <c r="J43" s="8">
        <v>260</v>
      </c>
      <c r="K43" s="8">
        <v>253</v>
      </c>
      <c r="L43" s="8">
        <v>211</v>
      </c>
      <c r="M43" s="8">
        <v>225</v>
      </c>
      <c r="N43" s="8">
        <v>190</v>
      </c>
      <c r="O43" s="8">
        <v>169</v>
      </c>
      <c r="P43" s="8">
        <v>141</v>
      </c>
    </row>
    <row r="44" spans="1:19" x14ac:dyDescent="0.25">
      <c r="R44" t="s">
        <v>27</v>
      </c>
      <c r="S44">
        <f>AVERAGE(O37:O39)</f>
        <v>334.66666666666669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 t="shared" ref="G46" si="0">G37-$S$44</f>
        <v>36694.333333333336</v>
      </c>
      <c r="H46">
        <f t="shared" ref="H46:N46" si="1">H37-$S$44</f>
        <v>36659.333333333336</v>
      </c>
      <c r="I46">
        <f t="shared" si="1"/>
        <v>36251.333333333336</v>
      </c>
      <c r="J46">
        <f t="shared" si="1"/>
        <v>36828.333333333336</v>
      </c>
      <c r="K46">
        <f t="shared" si="1"/>
        <v>32731.333333333332</v>
      </c>
      <c r="L46">
        <f t="shared" si="1"/>
        <v>33497.333333333336</v>
      </c>
      <c r="M46">
        <f t="shared" si="1"/>
        <v>32331.333333333332</v>
      </c>
      <c r="N46">
        <f t="shared" si="1"/>
        <v>30982.333333333332</v>
      </c>
    </row>
    <row r="47" spans="1:19" x14ac:dyDescent="0.25">
      <c r="G47">
        <f t="shared" ref="G47:N47" si="2">G38-$S$44</f>
        <v>35542.333333333336</v>
      </c>
      <c r="H47">
        <f t="shared" si="2"/>
        <v>30694.333333333332</v>
      </c>
      <c r="I47">
        <f t="shared" si="2"/>
        <v>34354.333333333336</v>
      </c>
      <c r="J47">
        <f t="shared" si="2"/>
        <v>33595.333333333336</v>
      </c>
      <c r="K47">
        <f t="shared" si="2"/>
        <v>35001.333333333336</v>
      </c>
      <c r="L47">
        <f t="shared" si="2"/>
        <v>18334.333333333332</v>
      </c>
      <c r="M47">
        <f t="shared" si="2"/>
        <v>29668.333333333332</v>
      </c>
      <c r="N47">
        <f t="shared" si="2"/>
        <v>31045.333333333332</v>
      </c>
    </row>
    <row r="48" spans="1:19" x14ac:dyDescent="0.25">
      <c r="G48">
        <f t="shared" ref="G48:N48" si="3">G39-$S$44</f>
        <v>34165.333333333336</v>
      </c>
      <c r="H48">
        <f t="shared" si="3"/>
        <v>35120.333333333336</v>
      </c>
      <c r="I48">
        <f t="shared" si="3"/>
        <v>37636.333333333336</v>
      </c>
      <c r="J48">
        <f t="shared" si="3"/>
        <v>36244.333333333336</v>
      </c>
      <c r="K48">
        <f t="shared" si="3"/>
        <v>39477.333333333336</v>
      </c>
      <c r="L48">
        <f t="shared" si="3"/>
        <v>36266.333333333336</v>
      </c>
      <c r="M48">
        <f t="shared" si="3"/>
        <v>32752.333333333332</v>
      </c>
      <c r="N48">
        <f t="shared" si="3"/>
        <v>36244.333333333336</v>
      </c>
    </row>
    <row r="49" spans="3:17" x14ac:dyDescent="0.25">
      <c r="G49">
        <f t="shared" ref="G49:N49" si="4">G40-$S$44</f>
        <v>34523.333333333336</v>
      </c>
      <c r="H49">
        <f t="shared" si="4"/>
        <v>34474.333333333336</v>
      </c>
      <c r="I49">
        <f t="shared" si="4"/>
        <v>41317.333333333336</v>
      </c>
      <c r="J49">
        <f t="shared" si="4"/>
        <v>35254.333333333336</v>
      </c>
      <c r="K49">
        <f t="shared" si="4"/>
        <v>39997.333333333336</v>
      </c>
      <c r="L49">
        <f t="shared" si="4"/>
        <v>34333.333333333336</v>
      </c>
      <c r="M49">
        <f t="shared" si="4"/>
        <v>27679.333333333332</v>
      </c>
      <c r="N49">
        <f t="shared" si="4"/>
        <v>33258.333333333336</v>
      </c>
    </row>
    <row r="50" spans="3:17" x14ac:dyDescent="0.25">
      <c r="G50">
        <f t="shared" ref="G50:N50" si="5">G41-$S$44</f>
        <v>41100.333333333336</v>
      </c>
      <c r="H50">
        <f t="shared" si="5"/>
        <v>39990.333333333336</v>
      </c>
      <c r="I50">
        <f t="shared" si="5"/>
        <v>40762.333333333336</v>
      </c>
      <c r="J50">
        <f t="shared" si="5"/>
        <v>37235.333333333336</v>
      </c>
      <c r="K50">
        <f t="shared" si="5"/>
        <v>37045.333333333336</v>
      </c>
      <c r="L50">
        <f t="shared" si="5"/>
        <v>39322.333333333336</v>
      </c>
      <c r="M50">
        <f t="shared" si="5"/>
        <v>35085.333333333336</v>
      </c>
      <c r="N50">
        <f t="shared" si="5"/>
        <v>42111.333333333336</v>
      </c>
    </row>
    <row r="51" spans="3:17" x14ac:dyDescent="0.25">
      <c r="G51">
        <f t="shared" ref="G51:N51" si="6">G42-$S$44</f>
        <v>38907.333333333336</v>
      </c>
      <c r="H51">
        <f t="shared" si="6"/>
        <v>41500.333333333336</v>
      </c>
      <c r="I51">
        <f t="shared" si="6"/>
        <v>39990.333333333336</v>
      </c>
      <c r="J51">
        <f t="shared" si="6"/>
        <v>37102.333333333336</v>
      </c>
      <c r="K51">
        <f t="shared" si="6"/>
        <v>35872.333333333336</v>
      </c>
      <c r="L51">
        <f t="shared" si="6"/>
        <v>40278.333333333336</v>
      </c>
      <c r="M51">
        <f t="shared" si="6"/>
        <v>34685.333333333336</v>
      </c>
      <c r="N51">
        <f t="shared" si="6"/>
        <v>36968.333333333336</v>
      </c>
    </row>
    <row r="52" spans="3:17" x14ac:dyDescent="0.25">
      <c r="P52" t="s">
        <v>18</v>
      </c>
      <c r="Q52">
        <f>AVERAGE(G46:G51,N46:N51)</f>
        <v>35961.916666666664</v>
      </c>
    </row>
    <row r="54" spans="3:17" x14ac:dyDescent="0.25">
      <c r="D54" t="s">
        <v>28</v>
      </c>
      <c r="G54">
        <f>AVERAGE(G46:G51)</f>
        <v>36822.166666666672</v>
      </c>
      <c r="H54">
        <f t="shared" ref="H54:L54" si="7">AVERAGE(H46:H51)</f>
        <v>36406.500000000007</v>
      </c>
      <c r="I54">
        <f t="shared" si="7"/>
        <v>38385.333333333336</v>
      </c>
      <c r="J54">
        <f t="shared" si="7"/>
        <v>36043.333333333336</v>
      </c>
      <c r="K54">
        <f t="shared" si="7"/>
        <v>36687.500000000007</v>
      </c>
      <c r="L54">
        <f t="shared" si="7"/>
        <v>33672.000000000007</v>
      </c>
      <c r="M54">
        <f>AVERAGE(M46:M51)</f>
        <v>32033.666666666668</v>
      </c>
      <c r="N54">
        <f>AVERAGE(N46:N51)</f>
        <v>35101.666666666672</v>
      </c>
    </row>
    <row r="55" spans="3:17" x14ac:dyDescent="0.25">
      <c r="D55" t="s">
        <v>29</v>
      </c>
      <c r="G55">
        <f>MEDIAN(G46:G51)</f>
        <v>36118.333333333336</v>
      </c>
      <c r="H55">
        <f t="shared" ref="H55:N55" si="8">MEDIAN(H46:H51)</f>
        <v>35889.833333333336</v>
      </c>
      <c r="I55">
        <f t="shared" si="8"/>
        <v>38813.333333333336</v>
      </c>
      <c r="J55">
        <f t="shared" si="8"/>
        <v>36536.333333333336</v>
      </c>
      <c r="K55">
        <f t="shared" si="8"/>
        <v>36458.833333333336</v>
      </c>
      <c r="L55">
        <f t="shared" si="8"/>
        <v>35299.833333333336</v>
      </c>
      <c r="M55">
        <f t="shared" si="8"/>
        <v>32541.833333333332</v>
      </c>
      <c r="N55">
        <f t="shared" si="8"/>
        <v>34751.333333333336</v>
      </c>
    </row>
    <row r="56" spans="3:17" x14ac:dyDescent="0.25">
      <c r="D56" t="s">
        <v>30</v>
      </c>
      <c r="G56">
        <f>STDEV(G46:G51)</f>
        <v>2707.3360645968332</v>
      </c>
      <c r="H56">
        <f t="shared" ref="H56:N56" si="9">STDEV(H46:H51)</f>
        <v>3921.0015259709699</v>
      </c>
      <c r="I56">
        <f t="shared" si="9"/>
        <v>2763.5736284745517</v>
      </c>
      <c r="J56">
        <f t="shared" si="9"/>
        <v>1401.0136330528694</v>
      </c>
      <c r="K56">
        <f t="shared" si="9"/>
        <v>2757.7208282686402</v>
      </c>
      <c r="L56">
        <f t="shared" si="9"/>
        <v>7975.1158152509743</v>
      </c>
      <c r="M56">
        <f t="shared" si="9"/>
        <v>2881.1148305242323</v>
      </c>
      <c r="N56">
        <f t="shared" si="9"/>
        <v>4260.1920926956345</v>
      </c>
    </row>
    <row r="59" spans="3:17" x14ac:dyDescent="0.25">
      <c r="Q59" s="1"/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H61">
        <f>H46/$Q$52*100</f>
        <v>101.93932006775688</v>
      </c>
      <c r="I61">
        <f t="shared" ref="I61:L61" si="10">I46/$Q$52*100</f>
        <v>100.80478654502565</v>
      </c>
      <c r="J61">
        <f t="shared" si="10"/>
        <v>102.40926164947643</v>
      </c>
      <c r="K61">
        <f t="shared" si="10"/>
        <v>91.016654192050396</v>
      </c>
      <c r="L61">
        <f t="shared" si="10"/>
        <v>93.146685266589898</v>
      </c>
      <c r="M61">
        <f>M46/$Q$52*100</f>
        <v>89.904366424666833</v>
      </c>
      <c r="N61">
        <f>N46/$Q$52*100</f>
        <v>86.153175929165812</v>
      </c>
    </row>
    <row r="62" spans="3:17" x14ac:dyDescent="0.25">
      <c r="G62">
        <f t="shared" ref="G62:N62" si="11">G47/$Q$52*100</f>
        <v>98.83325647733831</v>
      </c>
      <c r="H62">
        <f t="shared" si="11"/>
        <v>85.352328736649653</v>
      </c>
      <c r="I62">
        <f t="shared" si="11"/>
        <v>95.529761808209159</v>
      </c>
      <c r="J62">
        <f t="shared" si="11"/>
        <v>93.419195769598872</v>
      </c>
      <c r="K62">
        <f t="shared" si="11"/>
        <v>97.328887271952055</v>
      </c>
      <c r="L62">
        <f t="shared" si="11"/>
        <v>50.982636724497908</v>
      </c>
      <c r="M62">
        <f t="shared" si="11"/>
        <v>82.49931061331084</v>
      </c>
      <c r="N62">
        <f t="shared" si="11"/>
        <v>86.328361252528723</v>
      </c>
    </row>
    <row r="63" spans="3:17" x14ac:dyDescent="0.25">
      <c r="G63">
        <f t="shared" ref="G63:N63" si="12">G48/$Q$52*100</f>
        <v>95.004205838120441</v>
      </c>
      <c r="H63">
        <f t="shared" si="12"/>
        <v>97.659792882748661</v>
      </c>
      <c r="I63">
        <f t="shared" si="12"/>
        <v>104.65608293959122</v>
      </c>
      <c r="J63">
        <f t="shared" si="12"/>
        <v>100.78532150909645</v>
      </c>
      <c r="K63">
        <f t="shared" si="12"/>
        <v>109.77538738897398</v>
      </c>
      <c r="L63">
        <f t="shared" si="12"/>
        <v>100.84649733630253</v>
      </c>
      <c r="M63">
        <f t="shared" si="12"/>
        <v>91.075049299838028</v>
      </c>
      <c r="N63">
        <f t="shared" si="12"/>
        <v>100.78532150909645</v>
      </c>
    </row>
    <row r="64" spans="3:17" x14ac:dyDescent="0.25">
      <c r="G64">
        <f t="shared" ref="G64:N64" si="13">G49/$Q$52*100</f>
        <v>95.999703389928712</v>
      </c>
      <c r="H64">
        <f t="shared" si="13"/>
        <v>95.863448138424218</v>
      </c>
      <c r="I64">
        <f t="shared" si="13"/>
        <v>114.89191111893832</v>
      </c>
      <c r="J64">
        <f t="shared" si="13"/>
        <v>98.032409284822151</v>
      </c>
      <c r="K64">
        <f t="shared" si="13"/>
        <v>111.22136148657262</v>
      </c>
      <c r="L64">
        <f t="shared" si="13"/>
        <v>95.471366700421527</v>
      </c>
      <c r="M64">
        <f t="shared" si="13"/>
        <v>76.968459689996124</v>
      </c>
      <c r="N64">
        <f t="shared" si="13"/>
        <v>92.482093325578234</v>
      </c>
    </row>
    <row r="65" spans="4:14" x14ac:dyDescent="0.25">
      <c r="G65">
        <f t="shared" ref="G65:N65" si="14">G50/$Q$52*100</f>
        <v>114.28849500513276</v>
      </c>
      <c r="H65">
        <f t="shared" si="14"/>
        <v>111.2018964506434</v>
      </c>
      <c r="I65">
        <f t="shared" si="14"/>
        <v>113.34861184169365</v>
      </c>
      <c r="J65">
        <f t="shared" si="14"/>
        <v>103.54101445278918</v>
      </c>
      <c r="K65">
        <f t="shared" si="14"/>
        <v>103.012677763282</v>
      </c>
      <c r="L65">
        <f t="shared" si="14"/>
        <v>109.34437587911287</v>
      </c>
      <c r="M65">
        <f t="shared" si="14"/>
        <v>97.562467703102598</v>
      </c>
      <c r="N65">
        <f t="shared" si="14"/>
        <v>117.09980233719467</v>
      </c>
    </row>
    <row r="69" spans="4:14" x14ac:dyDescent="0.25">
      <c r="D69" s="1" t="s">
        <v>28</v>
      </c>
      <c r="G69">
        <f t="shared" ref="G69:N69" si="15">AVERAGE(G61:G66)</f>
        <v>101.03141517763005</v>
      </c>
      <c r="H69">
        <f t="shared" si="15"/>
        <v>98.403357255244558</v>
      </c>
      <c r="I69">
        <f t="shared" si="15"/>
        <v>105.84623085069161</v>
      </c>
      <c r="J69">
        <f t="shared" si="15"/>
        <v>99.637440533156621</v>
      </c>
      <c r="K69">
        <f t="shared" si="15"/>
        <v>102.47099362056619</v>
      </c>
      <c r="L69">
        <f t="shared" si="15"/>
        <v>89.958312381384957</v>
      </c>
      <c r="M69">
        <f t="shared" si="15"/>
        <v>87.601930746182887</v>
      </c>
      <c r="N69">
        <f t="shared" si="15"/>
        <v>96.569750870712781</v>
      </c>
    </row>
    <row r="70" spans="4:14" x14ac:dyDescent="0.25">
      <c r="D70" s="1" t="s">
        <v>29</v>
      </c>
      <c r="G70">
        <f t="shared" ref="G70:N70" si="16">MEDIAN(G61:G66)</f>
        <v>97.416479933633511</v>
      </c>
      <c r="H70">
        <f t="shared" si="16"/>
        <v>97.659792882748661</v>
      </c>
      <c r="I70">
        <f t="shared" si="16"/>
        <v>104.65608293959122</v>
      </c>
      <c r="J70">
        <f t="shared" si="16"/>
        <v>100.78532150909645</v>
      </c>
      <c r="K70">
        <f t="shared" si="16"/>
        <v>103.012677763282</v>
      </c>
      <c r="L70">
        <f t="shared" si="16"/>
        <v>95.471366700421527</v>
      </c>
      <c r="M70">
        <f t="shared" si="16"/>
        <v>89.904366424666833</v>
      </c>
      <c r="N70">
        <f t="shared" si="16"/>
        <v>92.482093325578234</v>
      </c>
    </row>
    <row r="71" spans="4:14" x14ac:dyDescent="0.25">
      <c r="D71" s="1" t="s">
        <v>30</v>
      </c>
      <c r="G71">
        <f t="shared" ref="G71:N71" si="17">STDEV(G61:G66)</f>
        <v>8.9856820027050439</v>
      </c>
      <c r="H71">
        <f t="shared" si="17"/>
        <v>9.4026460403250365</v>
      </c>
      <c r="I71">
        <f t="shared" si="17"/>
        <v>8.2366892361467645</v>
      </c>
      <c r="J71">
        <f t="shared" si="17"/>
        <v>4.0460229123634477</v>
      </c>
      <c r="K71">
        <f t="shared" si="17"/>
        <v>8.4832139733265528</v>
      </c>
      <c r="L71">
        <f t="shared" si="17"/>
        <v>22.660730416521492</v>
      </c>
      <c r="M71">
        <f t="shared" si="17"/>
        <v>7.995053125755569</v>
      </c>
      <c r="N71">
        <f t="shared" si="17"/>
        <v>12.935939162409179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31325-C0E5-49DC-94ED-2DE0B1D08464}">
  <dimension ref="A1:S71"/>
  <sheetViews>
    <sheetView topLeftCell="A52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54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55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56</v>
      </c>
    </row>
    <row r="26" spans="1:5" x14ac:dyDescent="0.25">
      <c r="A26" t="s">
        <v>44</v>
      </c>
      <c r="B26" t="s">
        <v>57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63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351</v>
      </c>
      <c r="F36">
        <v>485</v>
      </c>
      <c r="G36" s="8">
        <v>618</v>
      </c>
      <c r="H36" s="8">
        <v>703</v>
      </c>
      <c r="I36" s="8">
        <v>738</v>
      </c>
      <c r="J36" s="8">
        <v>780</v>
      </c>
      <c r="K36" s="8">
        <v>808</v>
      </c>
      <c r="L36" s="8">
        <v>766</v>
      </c>
      <c r="M36" s="8">
        <v>710</v>
      </c>
      <c r="N36" s="8">
        <v>576</v>
      </c>
      <c r="O36" s="8">
        <v>485</v>
      </c>
      <c r="P36" s="8">
        <v>351</v>
      </c>
    </row>
    <row r="37" spans="1:19" x14ac:dyDescent="0.25">
      <c r="E37">
        <v>351</v>
      </c>
      <c r="F37">
        <v>569</v>
      </c>
      <c r="G37" s="9">
        <v>95763</v>
      </c>
      <c r="H37" s="10">
        <v>92193</v>
      </c>
      <c r="I37" s="10">
        <v>98327</v>
      </c>
      <c r="J37" s="10">
        <v>101068</v>
      </c>
      <c r="K37" s="10">
        <v>96711</v>
      </c>
      <c r="L37" s="10">
        <v>94358</v>
      </c>
      <c r="M37" s="10">
        <v>92959</v>
      </c>
      <c r="N37" s="11">
        <v>88469</v>
      </c>
      <c r="O37" s="12">
        <v>815</v>
      </c>
      <c r="P37" s="8">
        <v>450</v>
      </c>
    </row>
    <row r="38" spans="1:19" x14ac:dyDescent="0.25">
      <c r="E38">
        <v>443</v>
      </c>
      <c r="F38">
        <v>625</v>
      </c>
      <c r="G38" s="13">
        <v>96957</v>
      </c>
      <c r="H38" s="12">
        <v>84352</v>
      </c>
      <c r="I38" s="12">
        <v>94730</v>
      </c>
      <c r="J38" s="12">
        <v>93936</v>
      </c>
      <c r="K38" s="12">
        <v>97646</v>
      </c>
      <c r="L38" s="12">
        <v>51525</v>
      </c>
      <c r="M38" s="12">
        <v>83214</v>
      </c>
      <c r="N38" s="14">
        <v>85272</v>
      </c>
      <c r="O38" s="12">
        <v>935</v>
      </c>
      <c r="P38" s="8">
        <v>541</v>
      </c>
    </row>
    <row r="39" spans="1:19" x14ac:dyDescent="0.25">
      <c r="E39">
        <v>485</v>
      </c>
      <c r="F39">
        <v>625</v>
      </c>
      <c r="G39" s="13">
        <v>92545</v>
      </c>
      <c r="H39" s="12">
        <v>95826</v>
      </c>
      <c r="I39" s="12">
        <v>101215</v>
      </c>
      <c r="J39" s="12">
        <v>99979</v>
      </c>
      <c r="K39" s="12">
        <v>104433</v>
      </c>
      <c r="L39" s="12">
        <v>96957</v>
      </c>
      <c r="M39" s="12">
        <v>87254</v>
      </c>
      <c r="N39" s="14">
        <v>100077</v>
      </c>
      <c r="O39" s="12">
        <v>956</v>
      </c>
      <c r="P39" s="8">
        <v>590</v>
      </c>
    </row>
    <row r="40" spans="1:19" x14ac:dyDescent="0.25">
      <c r="E40">
        <v>450</v>
      </c>
      <c r="F40">
        <v>569</v>
      </c>
      <c r="G40" s="13">
        <v>87444</v>
      </c>
      <c r="H40" s="12">
        <v>92179</v>
      </c>
      <c r="I40" s="12">
        <v>108579</v>
      </c>
      <c r="J40" s="12">
        <v>98243</v>
      </c>
      <c r="K40" s="12">
        <v>102993</v>
      </c>
      <c r="L40" s="12">
        <v>102431</v>
      </c>
      <c r="M40" s="12">
        <v>68760</v>
      </c>
      <c r="N40" s="14">
        <v>90788</v>
      </c>
      <c r="O40" s="8">
        <v>787</v>
      </c>
      <c r="P40" s="8">
        <v>611</v>
      </c>
    </row>
    <row r="41" spans="1:19" x14ac:dyDescent="0.25">
      <c r="E41">
        <v>499</v>
      </c>
      <c r="F41">
        <v>597</v>
      </c>
      <c r="G41" s="13">
        <v>100520</v>
      </c>
      <c r="H41" s="12">
        <v>104855</v>
      </c>
      <c r="I41" s="12">
        <v>105382</v>
      </c>
      <c r="J41" s="12">
        <v>101398</v>
      </c>
      <c r="K41" s="12">
        <v>99979</v>
      </c>
      <c r="L41" s="12">
        <v>102902</v>
      </c>
      <c r="M41" s="12">
        <v>90943</v>
      </c>
      <c r="N41" s="14">
        <v>105670</v>
      </c>
      <c r="O41" s="8">
        <v>745</v>
      </c>
      <c r="P41" s="8">
        <v>534</v>
      </c>
    </row>
    <row r="42" spans="1:19" x14ac:dyDescent="0.25">
      <c r="E42">
        <v>393</v>
      </c>
      <c r="F42">
        <v>506</v>
      </c>
      <c r="G42" s="15">
        <v>102656</v>
      </c>
      <c r="H42" s="16">
        <v>106843</v>
      </c>
      <c r="I42" s="16">
        <v>103492</v>
      </c>
      <c r="J42" s="16">
        <v>95454</v>
      </c>
      <c r="K42" s="16">
        <v>95475</v>
      </c>
      <c r="L42" s="16">
        <v>101749</v>
      </c>
      <c r="M42" s="16">
        <v>89833</v>
      </c>
      <c r="N42" s="17">
        <v>97983</v>
      </c>
      <c r="O42" s="8">
        <v>583</v>
      </c>
      <c r="P42" s="8">
        <v>429</v>
      </c>
    </row>
    <row r="43" spans="1:19" x14ac:dyDescent="0.25">
      <c r="E43">
        <v>351</v>
      </c>
      <c r="F43">
        <v>450</v>
      </c>
      <c r="G43" s="8">
        <v>499</v>
      </c>
      <c r="H43" s="8">
        <v>618</v>
      </c>
      <c r="I43" s="8">
        <v>576</v>
      </c>
      <c r="J43" s="8">
        <v>597</v>
      </c>
      <c r="K43" s="8">
        <v>611</v>
      </c>
      <c r="L43" s="8">
        <v>590</v>
      </c>
      <c r="M43" s="8">
        <v>548</v>
      </c>
      <c r="N43" s="8">
        <v>464</v>
      </c>
      <c r="O43" s="8">
        <v>401</v>
      </c>
      <c r="P43" s="8">
        <v>281</v>
      </c>
    </row>
    <row r="44" spans="1:19" x14ac:dyDescent="0.25">
      <c r="R44" t="s">
        <v>27</v>
      </c>
      <c r="S44">
        <f>AVERAGE(O37:O39)</f>
        <v>902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94861</v>
      </c>
      <c r="H46">
        <f t="shared" ref="H46:N46" si="0">H37-$S$44</f>
        <v>91291</v>
      </c>
      <c r="I46">
        <f t="shared" si="0"/>
        <v>97425</v>
      </c>
      <c r="J46">
        <f t="shared" si="0"/>
        <v>100166</v>
      </c>
      <c r="K46">
        <f t="shared" si="0"/>
        <v>95809</v>
      </c>
      <c r="L46">
        <f t="shared" si="0"/>
        <v>93456</v>
      </c>
      <c r="M46">
        <f t="shared" si="0"/>
        <v>92057</v>
      </c>
      <c r="N46">
        <f t="shared" si="0"/>
        <v>87567</v>
      </c>
    </row>
    <row r="47" spans="1:19" x14ac:dyDescent="0.25">
      <c r="G47">
        <f t="shared" ref="G47:N51" si="1">G38-$S$44</f>
        <v>96055</v>
      </c>
      <c r="H47">
        <f t="shared" si="1"/>
        <v>83450</v>
      </c>
      <c r="I47">
        <f t="shared" si="1"/>
        <v>93828</v>
      </c>
      <c r="J47">
        <f t="shared" si="1"/>
        <v>93034</v>
      </c>
      <c r="K47">
        <f t="shared" si="1"/>
        <v>96744</v>
      </c>
      <c r="L47">
        <f t="shared" si="1"/>
        <v>50623</v>
      </c>
      <c r="M47">
        <f t="shared" si="1"/>
        <v>82312</v>
      </c>
      <c r="N47">
        <f t="shared" si="1"/>
        <v>84370</v>
      </c>
    </row>
    <row r="48" spans="1:19" x14ac:dyDescent="0.25">
      <c r="G48">
        <f t="shared" si="1"/>
        <v>91643</v>
      </c>
      <c r="H48">
        <f t="shared" si="1"/>
        <v>94924</v>
      </c>
      <c r="I48">
        <f t="shared" si="1"/>
        <v>100313</v>
      </c>
      <c r="J48">
        <f t="shared" si="1"/>
        <v>99077</v>
      </c>
      <c r="K48">
        <f t="shared" si="1"/>
        <v>103531</v>
      </c>
      <c r="L48">
        <f t="shared" si="1"/>
        <v>96055</v>
      </c>
      <c r="M48">
        <f t="shared" si="1"/>
        <v>86352</v>
      </c>
      <c r="N48">
        <f t="shared" si="1"/>
        <v>99175</v>
      </c>
    </row>
    <row r="49" spans="3:17" x14ac:dyDescent="0.25">
      <c r="G49">
        <f t="shared" si="1"/>
        <v>86542</v>
      </c>
      <c r="H49">
        <f t="shared" si="1"/>
        <v>91277</v>
      </c>
      <c r="I49">
        <f t="shared" si="1"/>
        <v>107677</v>
      </c>
      <c r="J49">
        <f t="shared" si="1"/>
        <v>97341</v>
      </c>
      <c r="K49">
        <f t="shared" si="1"/>
        <v>102091</v>
      </c>
      <c r="L49">
        <f t="shared" si="1"/>
        <v>101529</v>
      </c>
      <c r="M49">
        <f t="shared" si="1"/>
        <v>67858</v>
      </c>
      <c r="N49">
        <f t="shared" si="1"/>
        <v>89886</v>
      </c>
    </row>
    <row r="50" spans="3:17" x14ac:dyDescent="0.25">
      <c r="G50">
        <f t="shared" si="1"/>
        <v>99618</v>
      </c>
      <c r="H50">
        <f t="shared" si="1"/>
        <v>103953</v>
      </c>
      <c r="I50">
        <f t="shared" si="1"/>
        <v>104480</v>
      </c>
      <c r="J50">
        <f t="shared" si="1"/>
        <v>100496</v>
      </c>
      <c r="K50">
        <f t="shared" si="1"/>
        <v>99077</v>
      </c>
      <c r="L50">
        <f t="shared" si="1"/>
        <v>102000</v>
      </c>
      <c r="M50">
        <f t="shared" si="1"/>
        <v>90041</v>
      </c>
      <c r="N50">
        <f t="shared" si="1"/>
        <v>104768</v>
      </c>
    </row>
    <row r="51" spans="3:17" x14ac:dyDescent="0.25">
      <c r="G51">
        <f t="shared" si="1"/>
        <v>101754</v>
      </c>
      <c r="H51">
        <f t="shared" si="1"/>
        <v>105941</v>
      </c>
      <c r="I51">
        <f t="shared" si="1"/>
        <v>102590</v>
      </c>
      <c r="J51">
        <f t="shared" si="1"/>
        <v>94552</v>
      </c>
      <c r="K51">
        <f t="shared" si="1"/>
        <v>94573</v>
      </c>
      <c r="L51">
        <f t="shared" si="1"/>
        <v>100847</v>
      </c>
      <c r="M51">
        <f t="shared" si="1"/>
        <v>88931</v>
      </c>
      <c r="N51">
        <f t="shared" si="1"/>
        <v>97081</v>
      </c>
    </row>
    <row r="52" spans="3:17" x14ac:dyDescent="0.25">
      <c r="P52" t="s">
        <v>18</v>
      </c>
      <c r="Q52">
        <f>AVERAGE(G46:G51,N46:N51)</f>
        <v>94443.333333333328</v>
      </c>
    </row>
    <row r="54" spans="3:17" x14ac:dyDescent="0.25">
      <c r="D54" t="s">
        <v>28</v>
      </c>
      <c r="G54">
        <f>AVERAGE(G46:G51)</f>
        <v>95078.833333333328</v>
      </c>
      <c r="H54">
        <f t="shared" ref="H54:M54" si="2">AVERAGE(H46:H51)</f>
        <v>95139.333333333328</v>
      </c>
      <c r="I54">
        <f t="shared" si="2"/>
        <v>101052.16666666667</v>
      </c>
      <c r="J54">
        <f t="shared" si="2"/>
        <v>97444.333333333328</v>
      </c>
      <c r="K54">
        <f t="shared" si="2"/>
        <v>98637.5</v>
      </c>
      <c r="L54">
        <f t="shared" si="2"/>
        <v>90751.666666666672</v>
      </c>
      <c r="M54">
        <f t="shared" si="2"/>
        <v>84591.833333333328</v>
      </c>
      <c r="N54">
        <f>AVERAGE(N46:N51)</f>
        <v>93807.833333333328</v>
      </c>
    </row>
    <row r="55" spans="3:17" x14ac:dyDescent="0.25">
      <c r="D55" t="s">
        <v>29</v>
      </c>
      <c r="G55">
        <f>MEDIAN(G46:G51)</f>
        <v>95458</v>
      </c>
      <c r="H55">
        <f t="shared" ref="H55:N55" si="3">MEDIAN(H46:H51)</f>
        <v>93107.5</v>
      </c>
      <c r="I55">
        <f t="shared" si="3"/>
        <v>101451.5</v>
      </c>
      <c r="J55">
        <f t="shared" si="3"/>
        <v>98209</v>
      </c>
      <c r="K55">
        <f t="shared" si="3"/>
        <v>97910.5</v>
      </c>
      <c r="L55">
        <f t="shared" si="3"/>
        <v>98451</v>
      </c>
      <c r="M55">
        <f t="shared" si="3"/>
        <v>87641.5</v>
      </c>
      <c r="N55">
        <f t="shared" si="3"/>
        <v>93483.5</v>
      </c>
    </row>
    <row r="56" spans="3:17" x14ac:dyDescent="0.25">
      <c r="D56" t="s">
        <v>30</v>
      </c>
      <c r="G56">
        <f>STDEV(G46:G51)</f>
        <v>5492.6261630177114</v>
      </c>
      <c r="H56">
        <f t="shared" ref="H56:N56" si="4">STDEV(H46:H51)</f>
        <v>8494.3615808762625</v>
      </c>
      <c r="I56">
        <f t="shared" si="4"/>
        <v>4977.8444900043496</v>
      </c>
      <c r="J56">
        <f t="shared" si="4"/>
        <v>3072.8829894199789</v>
      </c>
      <c r="K56">
        <f t="shared" si="4"/>
        <v>3582.5153035262811</v>
      </c>
      <c r="L56">
        <f t="shared" si="4"/>
        <v>19951.6431570602</v>
      </c>
      <c r="M56">
        <f t="shared" si="4"/>
        <v>8860.7844216337126</v>
      </c>
      <c r="N56">
        <f t="shared" si="4"/>
        <v>7785.2016908148671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100.44224049694704</v>
      </c>
      <c r="H61">
        <f t="shared" ref="H61:N61" si="5">H46/$Q$52*100</f>
        <v>96.662196025835598</v>
      </c>
      <c r="I61">
        <f t="shared" si="5"/>
        <v>103.15709596583488</v>
      </c>
      <c r="J61">
        <f t="shared" si="5"/>
        <v>106.05936540429887</v>
      </c>
      <c r="K61">
        <f t="shared" si="5"/>
        <v>101.44601701196486</v>
      </c>
      <c r="L61">
        <f t="shared" si="5"/>
        <v>98.954575936187496</v>
      </c>
      <c r="M61">
        <f>M46/$Q$52*100</f>
        <v>97.473264391345779</v>
      </c>
      <c r="N61">
        <f t="shared" si="5"/>
        <v>92.719090812833088</v>
      </c>
    </row>
    <row r="62" spans="3:17" x14ac:dyDescent="0.25">
      <c r="G62">
        <f t="shared" ref="G62:N66" si="6">G47/$Q$52*100</f>
        <v>101.70649066459605</v>
      </c>
      <c r="H62">
        <f t="shared" si="6"/>
        <v>88.359863057212436</v>
      </c>
      <c r="I62">
        <f t="shared" si="6"/>
        <v>99.348462923093223</v>
      </c>
      <c r="J62">
        <f t="shared" si="6"/>
        <v>98.507747149966477</v>
      </c>
      <c r="K62">
        <f t="shared" si="6"/>
        <v>102.43602865916071</v>
      </c>
      <c r="L62">
        <f t="shared" si="6"/>
        <v>53.601454134754533</v>
      </c>
      <c r="M62">
        <f t="shared" si="6"/>
        <v>87.154907704796543</v>
      </c>
      <c r="N62">
        <f t="shared" si="6"/>
        <v>89.333992164613704</v>
      </c>
    </row>
    <row r="63" spans="3:17" x14ac:dyDescent="0.25">
      <c r="G63">
        <f t="shared" si="6"/>
        <v>97.034906293015226</v>
      </c>
      <c r="H63">
        <f t="shared" si="6"/>
        <v>100.50894716408429</v>
      </c>
      <c r="I63">
        <f t="shared" si="6"/>
        <v>106.21501429428581</v>
      </c>
      <c r="J63">
        <f t="shared" si="6"/>
        <v>104.90629301521194</v>
      </c>
      <c r="K63">
        <f t="shared" si="6"/>
        <v>109.62234849821763</v>
      </c>
      <c r="L63">
        <f t="shared" si="6"/>
        <v>101.70649066459605</v>
      </c>
      <c r="M63">
        <f t="shared" si="6"/>
        <v>91.432605089471636</v>
      </c>
      <c r="N63">
        <f t="shared" si="6"/>
        <v>105.0100589418699</v>
      </c>
    </row>
    <row r="64" spans="3:17" x14ac:dyDescent="0.25">
      <c r="G64">
        <f t="shared" si="6"/>
        <v>91.633783926869725</v>
      </c>
      <c r="H64">
        <f t="shared" si="6"/>
        <v>96.647372322027323</v>
      </c>
      <c r="I64">
        <f t="shared" si="6"/>
        <v>114.01228249744115</v>
      </c>
      <c r="J64">
        <f t="shared" si="6"/>
        <v>103.06815374298522</v>
      </c>
      <c r="K64">
        <f t="shared" si="6"/>
        <v>108.0976246779374</v>
      </c>
      <c r="L64">
        <f t="shared" si="6"/>
        <v>107.50255885363357</v>
      </c>
      <c r="M64">
        <f t="shared" si="6"/>
        <v>71.850492358733632</v>
      </c>
      <c r="N64">
        <f t="shared" si="6"/>
        <v>95.174531465076058</v>
      </c>
    </row>
    <row r="65" spans="4:14" x14ac:dyDescent="0.25">
      <c r="G65">
        <f t="shared" si="6"/>
        <v>105.47912328380333</v>
      </c>
      <c r="H65">
        <f t="shared" si="6"/>
        <v>110.06917728443864</v>
      </c>
      <c r="I65">
        <f t="shared" si="6"/>
        <v>110.62718384922177</v>
      </c>
      <c r="J65">
        <f t="shared" si="6"/>
        <v>106.40878127977977</v>
      </c>
      <c r="K65">
        <f t="shared" si="6"/>
        <v>104.90629301521194</v>
      </c>
      <c r="L65">
        <f t="shared" si="6"/>
        <v>108.00127060318357</v>
      </c>
      <c r="M65">
        <f t="shared" si="6"/>
        <v>95.338651042953444</v>
      </c>
      <c r="N65">
        <f t="shared" si="6"/>
        <v>110.93212861327781</v>
      </c>
    </row>
    <row r="66" spans="4:14" x14ac:dyDescent="0.25">
      <c r="G66">
        <f t="shared" si="6"/>
        <v>107.74079695055237</v>
      </c>
      <c r="H66">
        <f t="shared" si="6"/>
        <v>112.17414322521442</v>
      </c>
      <c r="I66">
        <f t="shared" si="6"/>
        <v>108.62598383510395</v>
      </c>
      <c r="J66">
        <f t="shared" si="6"/>
        <v>100.11506017717855</v>
      </c>
      <c r="K66">
        <f t="shared" si="6"/>
        <v>100.13729573289099</v>
      </c>
      <c r="L66">
        <f t="shared" si="6"/>
        <v>106.78043271097309</v>
      </c>
      <c r="M66">
        <f t="shared" si="6"/>
        <v>94.163343098154101</v>
      </c>
      <c r="N66">
        <f t="shared" si="6"/>
        <v>102.79285638654574</v>
      </c>
    </row>
    <row r="69" spans="4:14" x14ac:dyDescent="0.25">
      <c r="D69" s="1" t="s">
        <v>28</v>
      </c>
      <c r="G69">
        <f t="shared" ref="G69:N69" si="7">AVERAGE(G61:G66)</f>
        <v>100.6728902692973</v>
      </c>
      <c r="H69">
        <f t="shared" si="7"/>
        <v>100.73694984646879</v>
      </c>
      <c r="I69">
        <f t="shared" si="7"/>
        <v>106.99767056083014</v>
      </c>
      <c r="J69">
        <f t="shared" si="7"/>
        <v>103.17756679490346</v>
      </c>
      <c r="K69">
        <f t="shared" si="7"/>
        <v>104.44093459923057</v>
      </c>
      <c r="L69">
        <f t="shared" si="7"/>
        <v>96.091130483888051</v>
      </c>
      <c r="M69">
        <f t="shared" si="7"/>
        <v>89.568877280909192</v>
      </c>
      <c r="N69">
        <f t="shared" si="7"/>
        <v>99.32710973070273</v>
      </c>
    </row>
    <row r="70" spans="4:14" x14ac:dyDescent="0.25">
      <c r="D70" s="1" t="s">
        <v>29</v>
      </c>
      <c r="G70">
        <f t="shared" ref="G70:N70" si="8">MEDIAN(G61:G66)</f>
        <v>101.07436558077154</v>
      </c>
      <c r="H70">
        <f t="shared" si="8"/>
        <v>98.585571594959944</v>
      </c>
      <c r="I70">
        <f t="shared" si="8"/>
        <v>107.42049906469488</v>
      </c>
      <c r="J70">
        <f t="shared" si="8"/>
        <v>103.98722337909858</v>
      </c>
      <c r="K70">
        <f t="shared" si="8"/>
        <v>103.67116083718633</v>
      </c>
      <c r="L70">
        <f t="shared" si="8"/>
        <v>104.24346168778456</v>
      </c>
      <c r="M70">
        <f t="shared" si="8"/>
        <v>92.797974093812869</v>
      </c>
      <c r="N70">
        <f t="shared" si="8"/>
        <v>98.983693925810897</v>
      </c>
    </row>
    <row r="71" spans="4:14" x14ac:dyDescent="0.25">
      <c r="D71" s="1" t="s">
        <v>30</v>
      </c>
      <c r="G71">
        <f t="shared" ref="G71:N71" si="9">STDEV(G61:G66)</f>
        <v>5.8157902407274671</v>
      </c>
      <c r="H71">
        <f t="shared" si="9"/>
        <v>8.9941357225245433</v>
      </c>
      <c r="I71">
        <f t="shared" si="9"/>
        <v>5.2707208802502574</v>
      </c>
      <c r="J71">
        <f t="shared" si="9"/>
        <v>3.2536790909045781</v>
      </c>
      <c r="K71">
        <f t="shared" si="9"/>
        <v>3.7932961248645878</v>
      </c>
      <c r="L71">
        <f t="shared" si="9"/>
        <v>21.125517760625627</v>
      </c>
      <c r="M71">
        <f t="shared" si="9"/>
        <v>9.3821174125229003</v>
      </c>
      <c r="N71">
        <f t="shared" si="9"/>
        <v>8.2432517108829302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253D-5587-495B-AAD6-80A3183D39C9}">
  <dimension ref="A1:S71"/>
  <sheetViews>
    <sheetView topLeftCell="A43" workbookViewId="0">
      <selection activeCell="I34" sqref="I34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59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60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61</v>
      </c>
    </row>
    <row r="26" spans="1:5" x14ac:dyDescent="0.25">
      <c r="A26" t="s">
        <v>44</v>
      </c>
      <c r="B26" t="s">
        <v>62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64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316</v>
      </c>
      <c r="F36">
        <v>436</v>
      </c>
      <c r="G36" s="8">
        <v>513</v>
      </c>
      <c r="H36" s="8">
        <v>618</v>
      </c>
      <c r="I36" s="8">
        <v>724</v>
      </c>
      <c r="J36" s="8">
        <v>731</v>
      </c>
      <c r="K36" s="8">
        <v>689</v>
      </c>
      <c r="L36" s="8">
        <v>710</v>
      </c>
      <c r="M36" s="8">
        <v>653</v>
      </c>
      <c r="N36" s="8">
        <v>513</v>
      </c>
      <c r="O36" s="8">
        <v>422</v>
      </c>
      <c r="P36" s="8">
        <v>288</v>
      </c>
    </row>
    <row r="37" spans="1:19" x14ac:dyDescent="0.25">
      <c r="E37">
        <v>386</v>
      </c>
      <c r="F37">
        <v>520</v>
      </c>
      <c r="G37" s="9">
        <v>89404</v>
      </c>
      <c r="H37" s="10">
        <v>86888</v>
      </c>
      <c r="I37" s="10">
        <v>91526</v>
      </c>
      <c r="J37" s="10">
        <v>94927</v>
      </c>
      <c r="K37" s="10">
        <v>82975</v>
      </c>
      <c r="L37" s="10">
        <v>78801</v>
      </c>
      <c r="M37" s="10">
        <v>79110</v>
      </c>
      <c r="N37" s="11">
        <v>82778</v>
      </c>
      <c r="O37" s="12">
        <v>913</v>
      </c>
      <c r="P37" s="8">
        <v>436</v>
      </c>
    </row>
    <row r="38" spans="1:19" x14ac:dyDescent="0.25">
      <c r="E38">
        <v>401</v>
      </c>
      <c r="F38">
        <v>597</v>
      </c>
      <c r="G38" s="13">
        <v>90641</v>
      </c>
      <c r="H38" s="12">
        <v>77705</v>
      </c>
      <c r="I38" s="12">
        <v>89615</v>
      </c>
      <c r="J38" s="12">
        <v>88526</v>
      </c>
      <c r="K38" s="12">
        <v>84696</v>
      </c>
      <c r="L38" s="12">
        <v>45812</v>
      </c>
      <c r="M38" s="12">
        <v>71297</v>
      </c>
      <c r="N38" s="14">
        <v>79279</v>
      </c>
      <c r="O38" s="12">
        <v>956</v>
      </c>
      <c r="P38" s="8">
        <v>527</v>
      </c>
    </row>
    <row r="39" spans="1:19" x14ac:dyDescent="0.25">
      <c r="E39">
        <v>415</v>
      </c>
      <c r="F39">
        <v>590</v>
      </c>
      <c r="G39" s="13">
        <v>86516</v>
      </c>
      <c r="H39" s="12">
        <v>89137</v>
      </c>
      <c r="I39" s="12">
        <v>93261</v>
      </c>
      <c r="J39" s="12">
        <v>91673</v>
      </c>
      <c r="K39" s="12">
        <v>90641</v>
      </c>
      <c r="L39" s="12">
        <v>81295</v>
      </c>
      <c r="M39" s="12">
        <v>74908</v>
      </c>
      <c r="N39" s="14">
        <v>93311</v>
      </c>
      <c r="O39" s="12">
        <v>970</v>
      </c>
      <c r="P39" s="8">
        <v>541</v>
      </c>
    </row>
    <row r="40" spans="1:19" x14ac:dyDescent="0.25">
      <c r="E40">
        <v>436</v>
      </c>
      <c r="F40">
        <v>562</v>
      </c>
      <c r="G40" s="13">
        <v>79834</v>
      </c>
      <c r="H40" s="12">
        <v>84211</v>
      </c>
      <c r="I40" s="12">
        <v>99866</v>
      </c>
      <c r="J40" s="12">
        <v>91013</v>
      </c>
      <c r="K40" s="12">
        <v>90886</v>
      </c>
      <c r="L40" s="12">
        <v>86481</v>
      </c>
      <c r="M40" s="12">
        <v>60610</v>
      </c>
      <c r="N40" s="14">
        <v>85975</v>
      </c>
      <c r="O40" s="8">
        <v>682</v>
      </c>
      <c r="P40" s="8">
        <v>569</v>
      </c>
    </row>
    <row r="41" spans="1:19" x14ac:dyDescent="0.25">
      <c r="E41">
        <v>415</v>
      </c>
      <c r="F41">
        <v>520</v>
      </c>
      <c r="G41" s="13">
        <v>93058</v>
      </c>
      <c r="H41" s="12">
        <v>98025</v>
      </c>
      <c r="I41" s="12">
        <v>97463</v>
      </c>
      <c r="J41" s="12">
        <v>93880</v>
      </c>
      <c r="K41" s="12">
        <v>85820</v>
      </c>
      <c r="L41" s="12">
        <v>86453</v>
      </c>
      <c r="M41" s="12">
        <v>77073</v>
      </c>
      <c r="N41" s="14">
        <v>98433</v>
      </c>
      <c r="O41" s="8">
        <v>625</v>
      </c>
      <c r="P41" s="8">
        <v>478</v>
      </c>
    </row>
    <row r="42" spans="1:19" x14ac:dyDescent="0.25">
      <c r="E42">
        <v>415</v>
      </c>
      <c r="F42">
        <v>464</v>
      </c>
      <c r="G42" s="15">
        <v>94997</v>
      </c>
      <c r="H42" s="16">
        <v>98356</v>
      </c>
      <c r="I42" s="16">
        <v>95981</v>
      </c>
      <c r="J42" s="16">
        <v>88743</v>
      </c>
      <c r="K42" s="16">
        <v>81956</v>
      </c>
      <c r="L42" s="16">
        <v>84626</v>
      </c>
      <c r="M42" s="16">
        <v>76349</v>
      </c>
      <c r="N42" s="17">
        <v>93620</v>
      </c>
      <c r="O42" s="8">
        <v>492</v>
      </c>
      <c r="P42" s="8">
        <v>372</v>
      </c>
    </row>
    <row r="43" spans="1:19" x14ac:dyDescent="0.25">
      <c r="E43">
        <v>323</v>
      </c>
      <c r="F43">
        <v>393</v>
      </c>
      <c r="G43" s="8">
        <v>464</v>
      </c>
      <c r="H43" s="8">
        <v>499</v>
      </c>
      <c r="I43" s="8">
        <v>534</v>
      </c>
      <c r="J43" s="8">
        <v>569</v>
      </c>
      <c r="K43" s="8">
        <v>541</v>
      </c>
      <c r="L43" s="8">
        <v>527</v>
      </c>
      <c r="M43" s="8">
        <v>513</v>
      </c>
      <c r="N43" s="8">
        <v>415</v>
      </c>
      <c r="O43" s="8">
        <v>351</v>
      </c>
      <c r="P43" s="8">
        <v>288</v>
      </c>
    </row>
    <row r="44" spans="1:19" x14ac:dyDescent="0.25">
      <c r="R44" t="s">
        <v>27</v>
      </c>
      <c r="S44">
        <f>AVERAGE(O37:O39)</f>
        <v>946.33333333333337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88457.666666666672</v>
      </c>
      <c r="H46">
        <f t="shared" ref="H46:N46" si="0">H37-$S$44</f>
        <v>85941.666666666672</v>
      </c>
      <c r="I46">
        <f t="shared" si="0"/>
        <v>90579.666666666672</v>
      </c>
      <c r="J46">
        <f t="shared" si="0"/>
        <v>93980.666666666672</v>
      </c>
      <c r="K46">
        <f t="shared" si="0"/>
        <v>82028.666666666672</v>
      </c>
      <c r="L46">
        <f t="shared" si="0"/>
        <v>77854.666666666672</v>
      </c>
      <c r="M46">
        <f t="shared" si="0"/>
        <v>78163.666666666672</v>
      </c>
      <c r="N46">
        <f t="shared" si="0"/>
        <v>81831.666666666672</v>
      </c>
    </row>
    <row r="47" spans="1:19" x14ac:dyDescent="0.25">
      <c r="G47">
        <f t="shared" ref="G47:N51" si="1">G38-$S$44</f>
        <v>89694.666666666672</v>
      </c>
      <c r="H47">
        <f t="shared" si="1"/>
        <v>76758.666666666672</v>
      </c>
      <c r="I47">
        <f t="shared" si="1"/>
        <v>88668.666666666672</v>
      </c>
      <c r="J47">
        <f t="shared" si="1"/>
        <v>87579.666666666672</v>
      </c>
      <c r="K47">
        <f t="shared" si="1"/>
        <v>83749.666666666672</v>
      </c>
      <c r="L47">
        <f t="shared" si="1"/>
        <v>44865.666666666664</v>
      </c>
      <c r="M47">
        <f t="shared" si="1"/>
        <v>70350.666666666672</v>
      </c>
      <c r="N47">
        <f t="shared" si="1"/>
        <v>78332.666666666672</v>
      </c>
    </row>
    <row r="48" spans="1:19" x14ac:dyDescent="0.25">
      <c r="G48">
        <f t="shared" si="1"/>
        <v>85569.666666666672</v>
      </c>
      <c r="H48">
        <f t="shared" si="1"/>
        <v>88190.666666666672</v>
      </c>
      <c r="I48">
        <f t="shared" si="1"/>
        <v>92314.666666666672</v>
      </c>
      <c r="J48">
        <f t="shared" si="1"/>
        <v>90726.666666666672</v>
      </c>
      <c r="K48">
        <f t="shared" si="1"/>
        <v>89694.666666666672</v>
      </c>
      <c r="L48">
        <f t="shared" si="1"/>
        <v>80348.666666666672</v>
      </c>
      <c r="M48">
        <f t="shared" si="1"/>
        <v>73961.666666666672</v>
      </c>
      <c r="N48">
        <f t="shared" si="1"/>
        <v>92364.666666666672</v>
      </c>
    </row>
    <row r="49" spans="3:17" x14ac:dyDescent="0.25">
      <c r="G49">
        <f t="shared" si="1"/>
        <v>78887.666666666672</v>
      </c>
      <c r="H49">
        <f t="shared" si="1"/>
        <v>83264.666666666672</v>
      </c>
      <c r="I49">
        <f t="shared" si="1"/>
        <v>98919.666666666672</v>
      </c>
      <c r="J49">
        <f t="shared" si="1"/>
        <v>90066.666666666672</v>
      </c>
      <c r="K49">
        <f t="shared" si="1"/>
        <v>89939.666666666672</v>
      </c>
      <c r="L49">
        <f t="shared" si="1"/>
        <v>85534.666666666672</v>
      </c>
      <c r="M49">
        <f t="shared" si="1"/>
        <v>59663.666666666664</v>
      </c>
      <c r="N49">
        <f t="shared" si="1"/>
        <v>85028.666666666672</v>
      </c>
    </row>
    <row r="50" spans="3:17" x14ac:dyDescent="0.25">
      <c r="G50">
        <f t="shared" si="1"/>
        <v>92111.666666666672</v>
      </c>
      <c r="H50">
        <f t="shared" si="1"/>
        <v>97078.666666666672</v>
      </c>
      <c r="I50">
        <f t="shared" si="1"/>
        <v>96516.666666666672</v>
      </c>
      <c r="J50">
        <f t="shared" si="1"/>
        <v>92933.666666666672</v>
      </c>
      <c r="K50">
        <f t="shared" si="1"/>
        <v>84873.666666666672</v>
      </c>
      <c r="L50">
        <f t="shared" si="1"/>
        <v>85506.666666666672</v>
      </c>
      <c r="M50">
        <f t="shared" si="1"/>
        <v>76126.666666666672</v>
      </c>
      <c r="N50">
        <f t="shared" si="1"/>
        <v>97486.666666666672</v>
      </c>
    </row>
    <row r="51" spans="3:17" x14ac:dyDescent="0.25">
      <c r="G51">
        <f t="shared" si="1"/>
        <v>94050.666666666672</v>
      </c>
      <c r="H51">
        <f t="shared" si="1"/>
        <v>97409.666666666672</v>
      </c>
      <c r="I51">
        <f t="shared" si="1"/>
        <v>95034.666666666672</v>
      </c>
      <c r="J51">
        <f t="shared" si="1"/>
        <v>87796.666666666672</v>
      </c>
      <c r="K51">
        <f t="shared" si="1"/>
        <v>81009.666666666672</v>
      </c>
      <c r="L51">
        <f t="shared" si="1"/>
        <v>83679.666666666672</v>
      </c>
      <c r="M51">
        <f t="shared" si="1"/>
        <v>75402.666666666672</v>
      </c>
      <c r="N51">
        <f t="shared" si="1"/>
        <v>92673.666666666672</v>
      </c>
    </row>
    <row r="52" spans="3:17" x14ac:dyDescent="0.25">
      <c r="P52" t="s">
        <v>18</v>
      </c>
      <c r="Q52">
        <f>AVERAGE(G46:G51,N46:N51)</f>
        <v>88040.833333333314</v>
      </c>
    </row>
    <row r="54" spans="3:17" x14ac:dyDescent="0.25">
      <c r="D54" t="s">
        <v>28</v>
      </c>
      <c r="G54">
        <f>AVERAGE(G46:G51)</f>
        <v>88128.666666666672</v>
      </c>
      <c r="H54">
        <f t="shared" ref="H54:M54" si="2">AVERAGE(H46:H51)</f>
        <v>88107.333333333328</v>
      </c>
      <c r="I54">
        <f t="shared" si="2"/>
        <v>93672.333333333328</v>
      </c>
      <c r="J54">
        <f t="shared" si="2"/>
        <v>90514</v>
      </c>
      <c r="K54">
        <f t="shared" si="2"/>
        <v>85216.000000000015</v>
      </c>
      <c r="L54">
        <f t="shared" si="2"/>
        <v>76298.333333333343</v>
      </c>
      <c r="M54">
        <f t="shared" si="2"/>
        <v>72278.166666666672</v>
      </c>
      <c r="N54">
        <f>AVERAGE(N46:N51)</f>
        <v>87953</v>
      </c>
    </row>
    <row r="55" spans="3:17" x14ac:dyDescent="0.25">
      <c r="D55" t="s">
        <v>29</v>
      </c>
      <c r="G55">
        <f>MEDIAN(G46:G51)</f>
        <v>89076.166666666672</v>
      </c>
      <c r="H55">
        <f t="shared" ref="H55:N55" si="3">MEDIAN(H46:H51)</f>
        <v>87066.166666666672</v>
      </c>
      <c r="I55">
        <f t="shared" si="3"/>
        <v>93674.666666666672</v>
      </c>
      <c r="J55">
        <f t="shared" si="3"/>
        <v>90396.666666666672</v>
      </c>
      <c r="K55">
        <f t="shared" si="3"/>
        <v>84311.666666666672</v>
      </c>
      <c r="L55">
        <f t="shared" si="3"/>
        <v>82014.166666666672</v>
      </c>
      <c r="M55">
        <f t="shared" si="3"/>
        <v>74682.166666666672</v>
      </c>
      <c r="N55">
        <f t="shared" si="3"/>
        <v>88696.666666666672</v>
      </c>
    </row>
    <row r="56" spans="3:17" x14ac:dyDescent="0.25">
      <c r="D56" t="s">
        <v>30</v>
      </c>
      <c r="G56">
        <f>STDEV(G46:G51)</f>
        <v>5393.3205356255248</v>
      </c>
      <c r="H56">
        <f t="shared" ref="H56:N56" si="4">STDEV(H46:H51)</f>
        <v>8049.3346226049443</v>
      </c>
      <c r="I56">
        <f t="shared" si="4"/>
        <v>3845.1324381179206</v>
      </c>
      <c r="J56">
        <f t="shared" si="4"/>
        <v>2611.976697190591</v>
      </c>
      <c r="K56">
        <f t="shared" si="4"/>
        <v>3807.6539058410585</v>
      </c>
      <c r="L56">
        <f t="shared" si="4"/>
        <v>15693.484287011142</v>
      </c>
      <c r="M56">
        <f t="shared" si="4"/>
        <v>6706.5281852833541</v>
      </c>
      <c r="N56">
        <f t="shared" si="4"/>
        <v>7364.9379811826439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100.47345455233842</v>
      </c>
      <c r="H61">
        <f t="shared" ref="H61:N61" si="5">H46/$Q$52*100</f>
        <v>97.615689689443371</v>
      </c>
      <c r="I61">
        <f t="shared" si="5"/>
        <v>102.88369979838903</v>
      </c>
      <c r="J61">
        <f t="shared" si="5"/>
        <v>106.74668004429766</v>
      </c>
      <c r="K61">
        <f t="shared" si="5"/>
        <v>93.171161108955147</v>
      </c>
      <c r="L61">
        <f t="shared" si="5"/>
        <v>88.430179178222261</v>
      </c>
      <c r="M61">
        <f>M46/$Q$52*100</f>
        <v>88.781152684833771</v>
      </c>
      <c r="N61">
        <f t="shared" si="5"/>
        <v>92.947401300532931</v>
      </c>
    </row>
    <row r="62" spans="3:17" x14ac:dyDescent="0.25">
      <c r="G62">
        <f t="shared" ref="G62:N66" si="6">G47/$Q$52*100</f>
        <v>101.87848441537545</v>
      </c>
      <c r="H62">
        <f t="shared" si="6"/>
        <v>87.185302274512793</v>
      </c>
      <c r="I62">
        <f t="shared" si="6"/>
        <v>100.71311607303433</v>
      </c>
      <c r="J62">
        <f t="shared" si="6"/>
        <v>99.47619002546169</v>
      </c>
      <c r="K62">
        <f t="shared" si="6"/>
        <v>95.125935882024464</v>
      </c>
      <c r="L62">
        <f t="shared" si="6"/>
        <v>50.960065878522286</v>
      </c>
      <c r="M62">
        <f t="shared" si="6"/>
        <v>79.906861399540006</v>
      </c>
      <c r="N62">
        <f t="shared" si="6"/>
        <v>88.973109068708681</v>
      </c>
    </row>
    <row r="63" spans="3:17" x14ac:dyDescent="0.25">
      <c r="G63">
        <f t="shared" si="6"/>
        <v>97.193158477600377</v>
      </c>
      <c r="H63">
        <f t="shared" si="6"/>
        <v>100.17018618254789</v>
      </c>
      <c r="I63">
        <f t="shared" si="6"/>
        <v>104.85437628373199</v>
      </c>
      <c r="J63">
        <f t="shared" si="6"/>
        <v>103.05066777726249</v>
      </c>
      <c r="K63">
        <f t="shared" si="6"/>
        <v>101.87848441537545</v>
      </c>
      <c r="L63">
        <f t="shared" si="6"/>
        <v>91.262955636115834</v>
      </c>
      <c r="M63">
        <f t="shared" si="6"/>
        <v>84.00836732955355</v>
      </c>
      <c r="N63">
        <f t="shared" si="6"/>
        <v>104.91116811328081</v>
      </c>
    </row>
    <row r="64" spans="3:17" x14ac:dyDescent="0.25">
      <c r="G64">
        <f t="shared" si="6"/>
        <v>89.60349837670023</v>
      </c>
      <c r="H64">
        <f t="shared" si="6"/>
        <v>94.575055135401215</v>
      </c>
      <c r="I64">
        <f t="shared" si="6"/>
        <v>112.35657696712703</v>
      </c>
      <c r="J64">
        <f t="shared" si="6"/>
        <v>102.30101562721845</v>
      </c>
      <c r="K64">
        <f t="shared" si="6"/>
        <v>102.15676438016455</v>
      </c>
      <c r="L64">
        <f t="shared" si="6"/>
        <v>97.153404196916227</v>
      </c>
      <c r="M64">
        <f t="shared" si="6"/>
        <v>67.768175751781854</v>
      </c>
      <c r="N64">
        <f t="shared" si="6"/>
        <v>96.578670881882488</v>
      </c>
    </row>
    <row r="65" spans="4:14" x14ac:dyDescent="0.25">
      <c r="G65">
        <f t="shared" si="6"/>
        <v>104.62380145576392</v>
      </c>
      <c r="H65">
        <f t="shared" si="6"/>
        <v>110.26550180314061</v>
      </c>
      <c r="I65">
        <f t="shared" si="6"/>
        <v>109.62716163901223</v>
      </c>
      <c r="J65">
        <f t="shared" si="6"/>
        <v>105.55745913354602</v>
      </c>
      <c r="K65">
        <f t="shared" si="6"/>
        <v>96.402616210281238</v>
      </c>
      <c r="L65">
        <f t="shared" si="6"/>
        <v>97.121600772368907</v>
      </c>
      <c r="M65">
        <f t="shared" si="6"/>
        <v>86.467453549016099</v>
      </c>
      <c r="N65">
        <f t="shared" si="6"/>
        <v>110.72892313225873</v>
      </c>
    </row>
    <row r="66" spans="4:14" x14ac:dyDescent="0.25">
      <c r="G66">
        <f t="shared" si="6"/>
        <v>106.82618860566595</v>
      </c>
      <c r="H66">
        <f t="shared" si="6"/>
        <v>110.64146371475361</v>
      </c>
      <c r="I66">
        <f t="shared" si="6"/>
        <v>107.94385181118614</v>
      </c>
      <c r="J66">
        <f t="shared" si="6"/>
        <v>99.722666565703449</v>
      </c>
      <c r="K66">
        <f t="shared" si="6"/>
        <v>92.013743622750837</v>
      </c>
      <c r="L66">
        <f t="shared" si="6"/>
        <v>95.046427320656164</v>
      </c>
      <c r="M66">
        <f t="shared" si="6"/>
        <v>85.64510785714964</v>
      </c>
      <c r="N66">
        <f t="shared" si="6"/>
        <v>105.26214161989232</v>
      </c>
    </row>
    <row r="69" spans="4:14" x14ac:dyDescent="0.25">
      <c r="D69" s="1" t="s">
        <v>28</v>
      </c>
      <c r="G69">
        <f t="shared" ref="G69:N69" si="7">AVERAGE(G61:G66)</f>
        <v>100.09976431390739</v>
      </c>
      <c r="H69">
        <f t="shared" si="7"/>
        <v>100.07553313329991</v>
      </c>
      <c r="I69">
        <f t="shared" si="7"/>
        <v>106.39646376208013</v>
      </c>
      <c r="J69">
        <f t="shared" si="7"/>
        <v>102.80911319558162</v>
      </c>
      <c r="K69">
        <f t="shared" si="7"/>
        <v>96.791450936591943</v>
      </c>
      <c r="L69">
        <f t="shared" si="7"/>
        <v>86.662438830466954</v>
      </c>
      <c r="M69">
        <f t="shared" si="7"/>
        <v>82.096186428645822</v>
      </c>
      <c r="N69">
        <f t="shared" si="7"/>
        <v>99.900235686092671</v>
      </c>
    </row>
    <row r="70" spans="4:14" x14ac:dyDescent="0.25">
      <c r="D70" s="1" t="s">
        <v>29</v>
      </c>
      <c r="G70">
        <f t="shared" ref="G70:N70" si="8">MEDIAN(G61:G66)</f>
        <v>101.17596948385693</v>
      </c>
      <c r="H70">
        <f t="shared" si="8"/>
        <v>98.892937935995633</v>
      </c>
      <c r="I70">
        <f t="shared" si="8"/>
        <v>106.39911404745907</v>
      </c>
      <c r="J70">
        <f t="shared" si="8"/>
        <v>102.67584170224046</v>
      </c>
      <c r="K70">
        <f t="shared" si="8"/>
        <v>95.764276046152844</v>
      </c>
      <c r="L70">
        <f t="shared" si="8"/>
        <v>93.154691478385999</v>
      </c>
      <c r="M70">
        <f t="shared" si="8"/>
        <v>84.826737593351595</v>
      </c>
      <c r="N70">
        <f t="shared" si="8"/>
        <v>100.74491949758165</v>
      </c>
    </row>
    <row r="71" spans="4:14" x14ac:dyDescent="0.25">
      <c r="D71" s="1" t="s">
        <v>30</v>
      </c>
      <c r="G71">
        <f t="shared" ref="G71:N71" si="9">STDEV(G61:G66)</f>
        <v>6.1259308112245536</v>
      </c>
      <c r="H71">
        <f t="shared" si="9"/>
        <v>9.1427287973629063</v>
      </c>
      <c r="I71">
        <f t="shared" si="9"/>
        <v>4.3674421203622424</v>
      </c>
      <c r="J71">
        <f t="shared" si="9"/>
        <v>2.9667787074451368</v>
      </c>
      <c r="K71">
        <f t="shared" si="9"/>
        <v>4.3248726320261142</v>
      </c>
      <c r="L71">
        <f t="shared" si="9"/>
        <v>17.825233693090695</v>
      </c>
      <c r="M71">
        <f t="shared" si="9"/>
        <v>7.6175201112552209</v>
      </c>
      <c r="N71">
        <f t="shared" si="9"/>
        <v>8.3653660492945239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35A1B-FF6D-4F36-A4EF-1C59B2A3C20E}">
  <dimension ref="A1:S71"/>
  <sheetViews>
    <sheetView topLeftCell="A46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72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73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74</v>
      </c>
    </row>
    <row r="26" spans="1:5" x14ac:dyDescent="0.25">
      <c r="A26" t="s">
        <v>44</v>
      </c>
      <c r="B26" t="s">
        <v>75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65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330</v>
      </c>
      <c r="F36">
        <v>408</v>
      </c>
      <c r="G36" s="8">
        <v>520</v>
      </c>
      <c r="H36" s="8">
        <v>597</v>
      </c>
      <c r="I36" s="8">
        <v>660</v>
      </c>
      <c r="J36" s="8">
        <v>675</v>
      </c>
      <c r="K36" s="8">
        <v>682</v>
      </c>
      <c r="L36" s="8">
        <v>639</v>
      </c>
      <c r="M36" s="8">
        <v>576</v>
      </c>
      <c r="N36" s="8">
        <v>471</v>
      </c>
      <c r="O36" s="8">
        <v>344</v>
      </c>
      <c r="P36" s="8">
        <v>281</v>
      </c>
    </row>
    <row r="37" spans="1:19" x14ac:dyDescent="0.25">
      <c r="E37">
        <v>351</v>
      </c>
      <c r="F37">
        <v>506</v>
      </c>
      <c r="G37" s="9">
        <v>87830</v>
      </c>
      <c r="H37" s="10">
        <v>86706</v>
      </c>
      <c r="I37" s="10">
        <v>91371</v>
      </c>
      <c r="J37" s="10">
        <v>94800</v>
      </c>
      <c r="K37" s="10">
        <v>74670</v>
      </c>
      <c r="L37" s="10">
        <v>64081</v>
      </c>
      <c r="M37" s="10">
        <v>64320</v>
      </c>
      <c r="N37" s="11">
        <v>80677</v>
      </c>
      <c r="O37" s="12">
        <v>942</v>
      </c>
      <c r="P37" s="8">
        <v>401</v>
      </c>
    </row>
    <row r="38" spans="1:19" x14ac:dyDescent="0.25">
      <c r="E38">
        <v>358</v>
      </c>
      <c r="F38">
        <v>548</v>
      </c>
      <c r="G38" s="13">
        <v>88912</v>
      </c>
      <c r="H38" s="12">
        <v>79651</v>
      </c>
      <c r="I38" s="12">
        <v>89109</v>
      </c>
      <c r="J38" s="12">
        <v>87605</v>
      </c>
      <c r="K38" s="12">
        <v>74641</v>
      </c>
      <c r="L38" s="12">
        <v>39228</v>
      </c>
      <c r="M38" s="12">
        <v>58980</v>
      </c>
      <c r="N38" s="14">
        <v>77206</v>
      </c>
      <c r="O38" s="12">
        <v>935</v>
      </c>
      <c r="P38" s="8">
        <v>478</v>
      </c>
    </row>
    <row r="39" spans="1:19" x14ac:dyDescent="0.25">
      <c r="E39">
        <v>401</v>
      </c>
      <c r="F39">
        <v>555</v>
      </c>
      <c r="G39" s="13">
        <v>84408</v>
      </c>
      <c r="H39" s="12">
        <v>88863</v>
      </c>
      <c r="I39" s="12">
        <v>92615</v>
      </c>
      <c r="J39" s="12">
        <v>90296</v>
      </c>
      <c r="K39" s="12">
        <v>80115</v>
      </c>
      <c r="L39" s="12">
        <v>66231</v>
      </c>
      <c r="M39" s="12">
        <v>63238</v>
      </c>
      <c r="N39" s="14">
        <v>91027</v>
      </c>
      <c r="O39" s="12">
        <v>942</v>
      </c>
      <c r="P39" s="8">
        <v>478</v>
      </c>
    </row>
    <row r="40" spans="1:19" x14ac:dyDescent="0.25">
      <c r="E40">
        <v>379</v>
      </c>
      <c r="F40">
        <v>499</v>
      </c>
      <c r="G40" s="13">
        <v>75815</v>
      </c>
      <c r="H40" s="12">
        <v>81155</v>
      </c>
      <c r="I40" s="12">
        <v>97491</v>
      </c>
      <c r="J40" s="12">
        <v>91891</v>
      </c>
      <c r="K40" s="12">
        <v>77972</v>
      </c>
      <c r="L40" s="12">
        <v>70299</v>
      </c>
      <c r="M40" s="12">
        <v>48096</v>
      </c>
      <c r="N40" s="14">
        <v>83923</v>
      </c>
      <c r="O40" s="8">
        <v>597</v>
      </c>
      <c r="P40" s="8">
        <v>499</v>
      </c>
    </row>
    <row r="41" spans="1:19" x14ac:dyDescent="0.25">
      <c r="E41">
        <v>372</v>
      </c>
      <c r="F41">
        <v>513</v>
      </c>
      <c r="G41" s="13">
        <v>84900</v>
      </c>
      <c r="H41" s="12">
        <v>89523</v>
      </c>
      <c r="I41" s="12">
        <v>91568</v>
      </c>
      <c r="J41" s="12">
        <v>92784</v>
      </c>
      <c r="K41" s="12">
        <v>71978</v>
      </c>
      <c r="L41" s="12">
        <v>70018</v>
      </c>
      <c r="M41" s="12">
        <v>62542</v>
      </c>
      <c r="N41" s="14">
        <v>96451</v>
      </c>
      <c r="O41" s="8">
        <v>583</v>
      </c>
      <c r="P41" s="8">
        <v>436</v>
      </c>
    </row>
    <row r="42" spans="1:19" x14ac:dyDescent="0.25">
      <c r="E42">
        <v>344</v>
      </c>
      <c r="F42">
        <v>408</v>
      </c>
      <c r="G42" s="15">
        <v>87985</v>
      </c>
      <c r="H42" s="16">
        <v>91146</v>
      </c>
      <c r="I42" s="16">
        <v>92875</v>
      </c>
      <c r="J42" s="16">
        <v>87205</v>
      </c>
      <c r="K42" s="16">
        <v>69112</v>
      </c>
      <c r="L42" s="16">
        <v>65985</v>
      </c>
      <c r="M42" s="16">
        <v>62430</v>
      </c>
      <c r="N42" s="17">
        <v>91933</v>
      </c>
      <c r="O42" s="8">
        <v>457</v>
      </c>
      <c r="P42" s="8">
        <v>365</v>
      </c>
    </row>
    <row r="43" spans="1:19" x14ac:dyDescent="0.25">
      <c r="E43">
        <v>337</v>
      </c>
      <c r="F43">
        <v>386</v>
      </c>
      <c r="G43" s="8">
        <v>457</v>
      </c>
      <c r="H43" s="8">
        <v>471</v>
      </c>
      <c r="I43" s="8">
        <v>513</v>
      </c>
      <c r="J43" s="8">
        <v>527</v>
      </c>
      <c r="K43" s="8">
        <v>506</v>
      </c>
      <c r="L43" s="8">
        <v>471</v>
      </c>
      <c r="M43" s="8">
        <v>464</v>
      </c>
      <c r="N43" s="8">
        <v>372</v>
      </c>
      <c r="O43" s="8">
        <v>344</v>
      </c>
      <c r="P43" s="8">
        <v>253</v>
      </c>
    </row>
    <row r="44" spans="1:19" x14ac:dyDescent="0.25">
      <c r="R44" t="s">
        <v>27</v>
      </c>
      <c r="S44">
        <f>AVERAGE(O37:O39)</f>
        <v>939.66666666666663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86890.333333333328</v>
      </c>
      <c r="H46">
        <f t="shared" ref="H46:N46" si="0">H37-$S$44</f>
        <v>85766.333333333328</v>
      </c>
      <c r="I46">
        <f t="shared" si="0"/>
        <v>90431.333333333328</v>
      </c>
      <c r="J46">
        <f t="shared" si="0"/>
        <v>93860.333333333328</v>
      </c>
      <c r="K46">
        <f t="shared" si="0"/>
        <v>73730.333333333328</v>
      </c>
      <c r="L46">
        <f t="shared" si="0"/>
        <v>63141.333333333336</v>
      </c>
      <c r="M46">
        <f t="shared" si="0"/>
        <v>63380.333333333336</v>
      </c>
      <c r="N46">
        <f t="shared" si="0"/>
        <v>79737.333333333328</v>
      </c>
    </row>
    <row r="47" spans="1:19" x14ac:dyDescent="0.25">
      <c r="G47">
        <f t="shared" ref="G47:N51" si="1">G38-$S$44</f>
        <v>87972.333333333328</v>
      </c>
      <c r="H47">
        <f t="shared" si="1"/>
        <v>78711.333333333328</v>
      </c>
      <c r="I47">
        <f t="shared" si="1"/>
        <v>88169.333333333328</v>
      </c>
      <c r="J47">
        <f t="shared" si="1"/>
        <v>86665.333333333328</v>
      </c>
      <c r="K47">
        <f t="shared" si="1"/>
        <v>73701.333333333328</v>
      </c>
      <c r="L47">
        <f t="shared" si="1"/>
        <v>38288.333333333336</v>
      </c>
      <c r="M47">
        <f t="shared" si="1"/>
        <v>58040.333333333336</v>
      </c>
      <c r="N47">
        <f t="shared" si="1"/>
        <v>76266.333333333328</v>
      </c>
    </row>
    <row r="48" spans="1:19" x14ac:dyDescent="0.25">
      <c r="G48">
        <f t="shared" si="1"/>
        <v>83468.333333333328</v>
      </c>
      <c r="H48">
        <f t="shared" si="1"/>
        <v>87923.333333333328</v>
      </c>
      <c r="I48">
        <f t="shared" si="1"/>
        <v>91675.333333333328</v>
      </c>
      <c r="J48">
        <f t="shared" si="1"/>
        <v>89356.333333333328</v>
      </c>
      <c r="K48">
        <f t="shared" si="1"/>
        <v>79175.333333333328</v>
      </c>
      <c r="L48">
        <f t="shared" si="1"/>
        <v>65291.333333333336</v>
      </c>
      <c r="M48">
        <f t="shared" si="1"/>
        <v>62298.333333333336</v>
      </c>
      <c r="N48">
        <f t="shared" si="1"/>
        <v>90087.333333333328</v>
      </c>
    </row>
    <row r="49" spans="3:17" x14ac:dyDescent="0.25">
      <c r="G49">
        <f t="shared" si="1"/>
        <v>74875.333333333328</v>
      </c>
      <c r="H49">
        <f t="shared" si="1"/>
        <v>80215.333333333328</v>
      </c>
      <c r="I49">
        <f t="shared" si="1"/>
        <v>96551.333333333328</v>
      </c>
      <c r="J49">
        <f t="shared" si="1"/>
        <v>90951.333333333328</v>
      </c>
      <c r="K49">
        <f t="shared" si="1"/>
        <v>77032.333333333328</v>
      </c>
      <c r="L49">
        <f t="shared" si="1"/>
        <v>69359.333333333328</v>
      </c>
      <c r="M49">
        <f t="shared" si="1"/>
        <v>47156.333333333336</v>
      </c>
      <c r="N49">
        <f t="shared" si="1"/>
        <v>82983.333333333328</v>
      </c>
    </row>
    <row r="50" spans="3:17" x14ac:dyDescent="0.25">
      <c r="G50">
        <f t="shared" si="1"/>
        <v>83960.333333333328</v>
      </c>
      <c r="H50">
        <f t="shared" si="1"/>
        <v>88583.333333333328</v>
      </c>
      <c r="I50">
        <f t="shared" si="1"/>
        <v>90628.333333333328</v>
      </c>
      <c r="J50">
        <f t="shared" si="1"/>
        <v>91844.333333333328</v>
      </c>
      <c r="K50">
        <f t="shared" si="1"/>
        <v>71038.333333333328</v>
      </c>
      <c r="L50">
        <f t="shared" si="1"/>
        <v>69078.333333333328</v>
      </c>
      <c r="M50">
        <f t="shared" si="1"/>
        <v>61602.333333333336</v>
      </c>
      <c r="N50">
        <f t="shared" si="1"/>
        <v>95511.333333333328</v>
      </c>
    </row>
    <row r="51" spans="3:17" x14ac:dyDescent="0.25">
      <c r="G51">
        <f t="shared" si="1"/>
        <v>87045.333333333328</v>
      </c>
      <c r="H51">
        <f t="shared" si="1"/>
        <v>90206.333333333328</v>
      </c>
      <c r="I51">
        <f t="shared" si="1"/>
        <v>91935.333333333328</v>
      </c>
      <c r="J51">
        <f t="shared" si="1"/>
        <v>86265.333333333328</v>
      </c>
      <c r="K51">
        <f t="shared" si="1"/>
        <v>68172.333333333328</v>
      </c>
      <c r="L51">
        <f t="shared" si="1"/>
        <v>65045.333333333336</v>
      </c>
      <c r="M51">
        <f t="shared" si="1"/>
        <v>61490.333333333336</v>
      </c>
      <c r="N51">
        <f t="shared" si="1"/>
        <v>90993.333333333328</v>
      </c>
    </row>
    <row r="52" spans="3:17" x14ac:dyDescent="0.25">
      <c r="P52" t="s">
        <v>18</v>
      </c>
      <c r="Q52">
        <f>AVERAGE(G46:G51,N46:N51)</f>
        <v>84982.583333333343</v>
      </c>
    </row>
    <row r="54" spans="3:17" x14ac:dyDescent="0.25">
      <c r="D54" t="s">
        <v>28</v>
      </c>
      <c r="G54">
        <f>AVERAGE(G46:G51)</f>
        <v>84035.333333333328</v>
      </c>
      <c r="H54">
        <f t="shared" ref="H54:M54" si="2">AVERAGE(H46:H51)</f>
        <v>85234.333333333328</v>
      </c>
      <c r="I54">
        <f t="shared" si="2"/>
        <v>91565.166666666672</v>
      </c>
      <c r="J54">
        <f t="shared" si="2"/>
        <v>89823.833333333328</v>
      </c>
      <c r="K54">
        <f t="shared" si="2"/>
        <v>73808.333333333328</v>
      </c>
      <c r="L54">
        <f t="shared" si="2"/>
        <v>61700.666666666657</v>
      </c>
      <c r="M54">
        <f t="shared" si="2"/>
        <v>58994.666666666664</v>
      </c>
      <c r="N54">
        <f>AVERAGE(N46:N51)</f>
        <v>85929.833333333328</v>
      </c>
    </row>
    <row r="55" spans="3:17" x14ac:dyDescent="0.25">
      <c r="D55" t="s">
        <v>29</v>
      </c>
      <c r="G55">
        <f>MEDIAN(G46:G51)</f>
        <v>85425.333333333328</v>
      </c>
      <c r="H55">
        <f t="shared" ref="H55:N55" si="3">MEDIAN(H46:H51)</f>
        <v>86844.833333333328</v>
      </c>
      <c r="I55">
        <f t="shared" si="3"/>
        <v>91151.833333333328</v>
      </c>
      <c r="J55">
        <f t="shared" si="3"/>
        <v>90153.833333333328</v>
      </c>
      <c r="K55">
        <f t="shared" si="3"/>
        <v>73715.833333333328</v>
      </c>
      <c r="L55">
        <f t="shared" si="3"/>
        <v>65168.333333333336</v>
      </c>
      <c r="M55">
        <f t="shared" si="3"/>
        <v>61546.333333333336</v>
      </c>
      <c r="N55">
        <f t="shared" si="3"/>
        <v>86535.333333333328</v>
      </c>
    </row>
    <row r="56" spans="3:17" x14ac:dyDescent="0.25">
      <c r="D56" t="s">
        <v>30</v>
      </c>
      <c r="G56">
        <f>STDEV(G46:G51)</f>
        <v>4836.1928828366636</v>
      </c>
      <c r="H56">
        <f t="shared" ref="H56:N56" si="4">STDEV(H46:H51)</f>
        <v>4715.7230622673342</v>
      </c>
      <c r="I56">
        <f t="shared" si="4"/>
        <v>2782.2989355327486</v>
      </c>
      <c r="J56">
        <f t="shared" si="4"/>
        <v>2983.4412848252937</v>
      </c>
      <c r="K56">
        <f t="shared" si="4"/>
        <v>3966.2020624269762</v>
      </c>
      <c r="L56">
        <f t="shared" si="4"/>
        <v>11724.996335465012</v>
      </c>
      <c r="M56">
        <f t="shared" si="4"/>
        <v>6070.1474666326403</v>
      </c>
      <c r="N56">
        <f t="shared" si="4"/>
        <v>7418.101259756434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102.24487174332779</v>
      </c>
      <c r="H61">
        <f t="shared" ref="H61:N61" si="5">H46/$Q$52*100</f>
        <v>100.9222477939107</v>
      </c>
      <c r="I61">
        <f t="shared" si="5"/>
        <v>106.41160786867113</v>
      </c>
      <c r="J61">
        <f t="shared" si="5"/>
        <v>110.44655228375224</v>
      </c>
      <c r="K61">
        <f t="shared" si="5"/>
        <v>86.759345787519194</v>
      </c>
      <c r="L61">
        <f t="shared" si="5"/>
        <v>74.299145609247375</v>
      </c>
      <c r="M61">
        <f>M46/$Q$52*100</f>
        <v>74.580379705253335</v>
      </c>
      <c r="N61">
        <f t="shared" si="5"/>
        <v>93.827852962028473</v>
      </c>
    </row>
    <row r="62" spans="3:17" x14ac:dyDescent="0.25">
      <c r="G62">
        <f t="shared" ref="G62:N66" si="6">G47/$Q$52*100</f>
        <v>103.51807380139655</v>
      </c>
      <c r="H62">
        <f t="shared" si="6"/>
        <v>92.620546759090814</v>
      </c>
      <c r="I62">
        <f t="shared" si="6"/>
        <v>103.74988600605417</v>
      </c>
      <c r="J62">
        <f t="shared" si="6"/>
        <v>101.9801116111046</v>
      </c>
      <c r="K62">
        <f t="shared" si="6"/>
        <v>86.725221148254874</v>
      </c>
      <c r="L62">
        <f t="shared" si="6"/>
        <v>45.054329759725277</v>
      </c>
      <c r="M62">
        <f t="shared" si="6"/>
        <v>68.296739233823402</v>
      </c>
      <c r="N62">
        <f t="shared" si="6"/>
        <v>89.743486655599028</v>
      </c>
    </row>
    <row r="63" spans="3:17" x14ac:dyDescent="0.25">
      <c r="G63">
        <f t="shared" si="6"/>
        <v>98.21816431013805</v>
      </c>
      <c r="H63">
        <f t="shared" si="6"/>
        <v>103.46041492815684</v>
      </c>
      <c r="I63">
        <f t="shared" si="6"/>
        <v>107.87543722194056</v>
      </c>
      <c r="J63">
        <f t="shared" si="6"/>
        <v>105.14664279249372</v>
      </c>
      <c r="K63">
        <f t="shared" si="6"/>
        <v>93.166540987319934</v>
      </c>
      <c r="L63">
        <f t="shared" si="6"/>
        <v>76.829075761602127</v>
      </c>
      <c r="M63">
        <f t="shared" si="6"/>
        <v>73.30717764718456</v>
      </c>
      <c r="N63">
        <f t="shared" si="6"/>
        <v>106.00681904429435</v>
      </c>
    </row>
    <row r="64" spans="3:17" x14ac:dyDescent="0.25">
      <c r="G64">
        <f t="shared" si="6"/>
        <v>88.106680682610445</v>
      </c>
      <c r="H64">
        <f t="shared" si="6"/>
        <v>94.390321154040365</v>
      </c>
      <c r="I64">
        <f t="shared" si="6"/>
        <v>113.61308346514136</v>
      </c>
      <c r="J64">
        <f t="shared" si="6"/>
        <v>107.02349795203132</v>
      </c>
      <c r="K64">
        <f t="shared" si="6"/>
        <v>90.644847816856583</v>
      </c>
      <c r="L64">
        <f t="shared" si="6"/>
        <v>81.615938952197055</v>
      </c>
      <c r="M64">
        <f t="shared" si="6"/>
        <v>55.489409104414534</v>
      </c>
      <c r="N64">
        <f t="shared" si="6"/>
        <v>97.647459136234758</v>
      </c>
    </row>
    <row r="65" spans="4:14" x14ac:dyDescent="0.25">
      <c r="G65">
        <f t="shared" si="6"/>
        <v>98.7971064659327</v>
      </c>
      <c r="H65">
        <f t="shared" si="6"/>
        <v>104.2370446493448</v>
      </c>
      <c r="I65">
        <f t="shared" si="6"/>
        <v>106.64342007332874</v>
      </c>
      <c r="J65">
        <f t="shared" si="6"/>
        <v>108.07430149903263</v>
      </c>
      <c r="K65">
        <f t="shared" si="6"/>
        <v>83.591637894431287</v>
      </c>
      <c r="L65">
        <f t="shared" si="6"/>
        <v>81.285282964842793</v>
      </c>
      <c r="M65">
        <f t="shared" si="6"/>
        <v>72.48818630484088</v>
      </c>
      <c r="N65">
        <f t="shared" si="6"/>
        <v>112.38930329842094</v>
      </c>
    </row>
    <row r="66" spans="4:14" x14ac:dyDescent="0.25">
      <c r="G66">
        <f t="shared" si="6"/>
        <v>102.42726205663708</v>
      </c>
      <c r="H66">
        <f t="shared" si="6"/>
        <v>106.14684773644794</v>
      </c>
      <c r="I66">
        <f t="shared" si="6"/>
        <v>108.18138226362066</v>
      </c>
      <c r="J66">
        <f t="shared" si="6"/>
        <v>101.50942693159675</v>
      </c>
      <c r="K66">
        <f t="shared" si="6"/>
        <v>80.219182165757474</v>
      </c>
      <c r="L66">
        <f t="shared" si="6"/>
        <v>76.539604683704781</v>
      </c>
      <c r="M66">
        <f t="shared" si="6"/>
        <v>72.356394594578688</v>
      </c>
      <c r="N66">
        <f t="shared" si="6"/>
        <v>107.07291984337965</v>
      </c>
    </row>
    <row r="69" spans="4:14" x14ac:dyDescent="0.25">
      <c r="D69" s="1" t="s">
        <v>28</v>
      </c>
      <c r="G69">
        <f t="shared" ref="G69:N69" si="7">AVERAGE(G61:G66)</f>
        <v>98.885359843340439</v>
      </c>
      <c r="H69">
        <f t="shared" si="7"/>
        <v>100.29623717016524</v>
      </c>
      <c r="I69">
        <f t="shared" si="7"/>
        <v>107.74580281645945</v>
      </c>
      <c r="J69">
        <f t="shared" si="7"/>
        <v>105.69675551166854</v>
      </c>
      <c r="K69">
        <f t="shared" si="7"/>
        <v>86.851129300023231</v>
      </c>
      <c r="L69">
        <f t="shared" si="7"/>
        <v>72.60389628855323</v>
      </c>
      <c r="M69">
        <f t="shared" si="7"/>
        <v>69.419714431682578</v>
      </c>
      <c r="N69">
        <f t="shared" si="7"/>
        <v>101.11464015665955</v>
      </c>
    </row>
    <row r="70" spans="4:14" x14ac:dyDescent="0.25">
      <c r="D70" s="1" t="s">
        <v>29</v>
      </c>
      <c r="G70">
        <f t="shared" ref="G70:N70" si="8">MEDIAN(G61:G66)</f>
        <v>100.52098910463025</v>
      </c>
      <c r="H70">
        <f t="shared" si="8"/>
        <v>102.19133136103378</v>
      </c>
      <c r="I70">
        <f t="shared" si="8"/>
        <v>107.25942864763465</v>
      </c>
      <c r="J70">
        <f t="shared" si="8"/>
        <v>106.08507037226252</v>
      </c>
      <c r="K70">
        <f t="shared" si="8"/>
        <v>86.742283467887034</v>
      </c>
      <c r="L70">
        <f t="shared" si="8"/>
        <v>76.684340222653447</v>
      </c>
      <c r="M70">
        <f t="shared" si="8"/>
        <v>72.422290449709777</v>
      </c>
      <c r="N70">
        <f t="shared" si="8"/>
        <v>101.82713909026455</v>
      </c>
    </row>
    <row r="71" spans="4:14" x14ac:dyDescent="0.25">
      <c r="D71" s="1" t="s">
        <v>30</v>
      </c>
      <c r="G71">
        <f t="shared" ref="G71:N71" si="9">STDEV(G61:G66)</f>
        <v>5.6908047427404203</v>
      </c>
      <c r="H71">
        <f t="shared" si="9"/>
        <v>5.5490464955278114</v>
      </c>
      <c r="I71">
        <f t="shared" si="9"/>
        <v>3.2739637069157226</v>
      </c>
      <c r="J71">
        <f t="shared" si="9"/>
        <v>3.5106502624462794</v>
      </c>
      <c r="K71">
        <f t="shared" si="9"/>
        <v>4.6670763665421395</v>
      </c>
      <c r="L71">
        <f t="shared" si="9"/>
        <v>13.79694035597287</v>
      </c>
      <c r="M71">
        <f t="shared" si="9"/>
        <v>7.1428135372435788</v>
      </c>
      <c r="N71">
        <f t="shared" si="9"/>
        <v>8.7289665350132726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5853F-2502-48D5-BDD4-C04650D5494B}">
  <dimension ref="A1:S71"/>
  <sheetViews>
    <sheetView topLeftCell="A46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76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77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78</v>
      </c>
    </row>
    <row r="26" spans="1:5" x14ac:dyDescent="0.25">
      <c r="A26" t="s">
        <v>44</v>
      </c>
      <c r="B26" t="s">
        <v>79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66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260</v>
      </c>
      <c r="F36">
        <v>408</v>
      </c>
      <c r="G36" s="8">
        <v>457</v>
      </c>
      <c r="H36" s="8">
        <v>562</v>
      </c>
      <c r="I36" s="8">
        <v>618</v>
      </c>
      <c r="J36" s="8">
        <v>618</v>
      </c>
      <c r="K36" s="8">
        <v>583</v>
      </c>
      <c r="L36" s="8">
        <v>520</v>
      </c>
      <c r="M36" s="8">
        <v>513</v>
      </c>
      <c r="N36" s="8">
        <v>422</v>
      </c>
      <c r="O36" s="8">
        <v>302</v>
      </c>
      <c r="P36" s="8">
        <v>274</v>
      </c>
    </row>
    <row r="37" spans="1:19" x14ac:dyDescent="0.25">
      <c r="E37">
        <v>344</v>
      </c>
      <c r="F37">
        <v>471</v>
      </c>
      <c r="G37" s="9">
        <v>87310</v>
      </c>
      <c r="H37" s="10">
        <v>85497</v>
      </c>
      <c r="I37" s="10">
        <v>88455</v>
      </c>
      <c r="J37" s="10">
        <v>92390</v>
      </c>
      <c r="K37" s="10">
        <v>64376</v>
      </c>
      <c r="L37" s="10">
        <v>51110</v>
      </c>
      <c r="M37" s="10">
        <v>51546</v>
      </c>
      <c r="N37" s="11">
        <v>78253</v>
      </c>
      <c r="O37" s="12">
        <v>815</v>
      </c>
      <c r="P37" s="8">
        <v>365</v>
      </c>
    </row>
    <row r="38" spans="1:19" x14ac:dyDescent="0.25">
      <c r="E38">
        <v>393</v>
      </c>
      <c r="F38">
        <v>527</v>
      </c>
      <c r="G38" s="13">
        <v>86326</v>
      </c>
      <c r="H38" s="12">
        <v>75344</v>
      </c>
      <c r="I38" s="12">
        <v>84745</v>
      </c>
      <c r="J38" s="12">
        <v>83207</v>
      </c>
      <c r="K38" s="12">
        <v>62950</v>
      </c>
      <c r="L38" s="12">
        <v>32841</v>
      </c>
      <c r="M38" s="12">
        <v>45974</v>
      </c>
      <c r="N38" s="14">
        <v>73840</v>
      </c>
      <c r="O38" s="12">
        <v>885</v>
      </c>
      <c r="P38" s="8">
        <v>429</v>
      </c>
    </row>
    <row r="39" spans="1:19" x14ac:dyDescent="0.25">
      <c r="E39">
        <v>393</v>
      </c>
      <c r="F39">
        <v>534</v>
      </c>
      <c r="G39" s="13">
        <v>82525</v>
      </c>
      <c r="H39" s="12">
        <v>85898</v>
      </c>
      <c r="I39" s="12">
        <v>89945</v>
      </c>
      <c r="J39" s="12">
        <v>87303</v>
      </c>
      <c r="K39" s="12">
        <v>68261</v>
      </c>
      <c r="L39" s="12">
        <v>52965</v>
      </c>
      <c r="M39" s="12">
        <v>49958</v>
      </c>
      <c r="N39" s="14">
        <v>87598</v>
      </c>
      <c r="O39" s="12">
        <v>984</v>
      </c>
      <c r="P39" s="8">
        <v>471</v>
      </c>
    </row>
    <row r="40" spans="1:19" x14ac:dyDescent="0.25">
      <c r="E40">
        <v>408</v>
      </c>
      <c r="F40">
        <v>457</v>
      </c>
      <c r="G40" s="13">
        <v>76110</v>
      </c>
      <c r="H40" s="12">
        <v>80291</v>
      </c>
      <c r="I40" s="12">
        <v>96430</v>
      </c>
      <c r="J40" s="12">
        <v>88308</v>
      </c>
      <c r="K40" s="12">
        <v>65887</v>
      </c>
      <c r="L40" s="12">
        <v>56106</v>
      </c>
      <c r="M40" s="12">
        <v>37402</v>
      </c>
      <c r="N40" s="14">
        <v>80263</v>
      </c>
      <c r="O40" s="8">
        <v>534</v>
      </c>
      <c r="P40" s="8">
        <v>450</v>
      </c>
    </row>
    <row r="41" spans="1:19" x14ac:dyDescent="0.25">
      <c r="E41">
        <v>372</v>
      </c>
      <c r="F41">
        <v>422</v>
      </c>
      <c r="G41" s="13">
        <v>87359</v>
      </c>
      <c r="H41" s="12">
        <v>93753</v>
      </c>
      <c r="I41" s="12">
        <v>94259</v>
      </c>
      <c r="J41" s="12">
        <v>92193</v>
      </c>
      <c r="K41" s="12">
        <v>61734</v>
      </c>
      <c r="L41" s="12">
        <v>55516</v>
      </c>
      <c r="M41" s="12">
        <v>50351</v>
      </c>
      <c r="N41" s="14">
        <v>93873</v>
      </c>
      <c r="O41" s="8">
        <v>534</v>
      </c>
      <c r="P41" s="8">
        <v>408</v>
      </c>
    </row>
    <row r="42" spans="1:19" x14ac:dyDescent="0.25">
      <c r="E42">
        <v>330</v>
      </c>
      <c r="F42">
        <v>401</v>
      </c>
      <c r="G42" s="15">
        <v>93381</v>
      </c>
      <c r="H42" s="16">
        <v>97793</v>
      </c>
      <c r="I42" s="16">
        <v>97372</v>
      </c>
      <c r="J42" s="16">
        <v>88659</v>
      </c>
      <c r="K42" s="16">
        <v>60392</v>
      </c>
      <c r="L42" s="16">
        <v>54159</v>
      </c>
      <c r="M42" s="16">
        <v>50660</v>
      </c>
      <c r="N42" s="17">
        <v>91983</v>
      </c>
      <c r="O42" s="8">
        <v>401</v>
      </c>
      <c r="P42" s="8">
        <v>330</v>
      </c>
    </row>
    <row r="43" spans="1:19" x14ac:dyDescent="0.25">
      <c r="E43">
        <v>316</v>
      </c>
      <c r="F43">
        <v>379</v>
      </c>
      <c r="G43" s="8">
        <v>443</v>
      </c>
      <c r="H43" s="8">
        <v>520</v>
      </c>
      <c r="I43" s="8">
        <v>478</v>
      </c>
      <c r="J43" s="8">
        <v>499</v>
      </c>
      <c r="K43" s="8">
        <v>499</v>
      </c>
      <c r="L43" s="8">
        <v>422</v>
      </c>
      <c r="M43" s="8">
        <v>415</v>
      </c>
      <c r="N43" s="8">
        <v>351</v>
      </c>
      <c r="O43" s="8">
        <v>295</v>
      </c>
      <c r="P43" s="8">
        <v>246</v>
      </c>
    </row>
    <row r="44" spans="1:19" x14ac:dyDescent="0.25">
      <c r="R44" t="s">
        <v>27</v>
      </c>
      <c r="S44">
        <f>AVERAGE(O37:O39)</f>
        <v>894.66666666666663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86415.333333333328</v>
      </c>
      <c r="H46">
        <f t="shared" ref="H46:N46" si="0">H37-$S$44</f>
        <v>84602.333333333328</v>
      </c>
      <c r="I46">
        <f t="shared" si="0"/>
        <v>87560.333333333328</v>
      </c>
      <c r="J46">
        <f t="shared" si="0"/>
        <v>91495.333333333328</v>
      </c>
      <c r="K46">
        <f t="shared" si="0"/>
        <v>63481.333333333336</v>
      </c>
      <c r="L46">
        <f t="shared" si="0"/>
        <v>50215.333333333336</v>
      </c>
      <c r="M46">
        <f t="shared" si="0"/>
        <v>50651.333333333336</v>
      </c>
      <c r="N46">
        <f t="shared" si="0"/>
        <v>77358.333333333328</v>
      </c>
    </row>
    <row r="47" spans="1:19" x14ac:dyDescent="0.25">
      <c r="G47">
        <f t="shared" ref="G47:N51" si="1">G38-$S$44</f>
        <v>85431.333333333328</v>
      </c>
      <c r="H47">
        <f t="shared" si="1"/>
        <v>74449.333333333328</v>
      </c>
      <c r="I47">
        <f t="shared" si="1"/>
        <v>83850.333333333328</v>
      </c>
      <c r="J47">
        <f t="shared" si="1"/>
        <v>82312.333333333328</v>
      </c>
      <c r="K47">
        <f t="shared" si="1"/>
        <v>62055.333333333336</v>
      </c>
      <c r="L47">
        <f t="shared" si="1"/>
        <v>31946.333333333332</v>
      </c>
      <c r="M47">
        <f t="shared" si="1"/>
        <v>45079.333333333336</v>
      </c>
      <c r="N47">
        <f t="shared" si="1"/>
        <v>72945.333333333328</v>
      </c>
    </row>
    <row r="48" spans="1:19" x14ac:dyDescent="0.25">
      <c r="G48">
        <f t="shared" si="1"/>
        <v>81630.333333333328</v>
      </c>
      <c r="H48">
        <f t="shared" si="1"/>
        <v>85003.333333333328</v>
      </c>
      <c r="I48">
        <f t="shared" si="1"/>
        <v>89050.333333333328</v>
      </c>
      <c r="J48">
        <f t="shared" si="1"/>
        <v>86408.333333333328</v>
      </c>
      <c r="K48">
        <f t="shared" si="1"/>
        <v>67366.333333333328</v>
      </c>
      <c r="L48">
        <f t="shared" si="1"/>
        <v>52070.333333333336</v>
      </c>
      <c r="M48">
        <f t="shared" si="1"/>
        <v>49063.333333333336</v>
      </c>
      <c r="N48">
        <f t="shared" si="1"/>
        <v>86703.333333333328</v>
      </c>
    </row>
    <row r="49" spans="3:17" x14ac:dyDescent="0.25">
      <c r="G49">
        <f t="shared" si="1"/>
        <v>75215.333333333328</v>
      </c>
      <c r="H49">
        <f t="shared" si="1"/>
        <v>79396.333333333328</v>
      </c>
      <c r="I49">
        <f t="shared" si="1"/>
        <v>95535.333333333328</v>
      </c>
      <c r="J49">
        <f t="shared" si="1"/>
        <v>87413.333333333328</v>
      </c>
      <c r="K49">
        <f t="shared" si="1"/>
        <v>64992.333333333336</v>
      </c>
      <c r="L49">
        <f t="shared" si="1"/>
        <v>55211.333333333336</v>
      </c>
      <c r="M49">
        <f t="shared" si="1"/>
        <v>36507.333333333336</v>
      </c>
      <c r="N49">
        <f t="shared" si="1"/>
        <v>79368.333333333328</v>
      </c>
    </row>
    <row r="50" spans="3:17" x14ac:dyDescent="0.25">
      <c r="G50">
        <f t="shared" si="1"/>
        <v>86464.333333333328</v>
      </c>
      <c r="H50">
        <f t="shared" si="1"/>
        <v>92858.333333333328</v>
      </c>
      <c r="I50">
        <f t="shared" si="1"/>
        <v>93364.333333333328</v>
      </c>
      <c r="J50">
        <f t="shared" si="1"/>
        <v>91298.333333333328</v>
      </c>
      <c r="K50">
        <f t="shared" si="1"/>
        <v>60839.333333333336</v>
      </c>
      <c r="L50">
        <f t="shared" si="1"/>
        <v>54621.333333333336</v>
      </c>
      <c r="M50">
        <f t="shared" si="1"/>
        <v>49456.333333333336</v>
      </c>
      <c r="N50">
        <f t="shared" si="1"/>
        <v>92978.333333333328</v>
      </c>
    </row>
    <row r="51" spans="3:17" x14ac:dyDescent="0.25">
      <c r="G51">
        <f t="shared" si="1"/>
        <v>92486.333333333328</v>
      </c>
      <c r="H51">
        <f t="shared" si="1"/>
        <v>96898.333333333328</v>
      </c>
      <c r="I51">
        <f t="shared" si="1"/>
        <v>96477.333333333328</v>
      </c>
      <c r="J51">
        <f t="shared" si="1"/>
        <v>87764.333333333328</v>
      </c>
      <c r="K51">
        <f t="shared" si="1"/>
        <v>59497.333333333336</v>
      </c>
      <c r="L51">
        <f t="shared" si="1"/>
        <v>53264.333333333336</v>
      </c>
      <c r="M51">
        <f t="shared" si="1"/>
        <v>49765.333333333336</v>
      </c>
      <c r="N51">
        <f t="shared" si="1"/>
        <v>91088.333333333328</v>
      </c>
    </row>
    <row r="52" spans="3:17" x14ac:dyDescent="0.25">
      <c r="P52" t="s">
        <v>18</v>
      </c>
      <c r="Q52">
        <f>AVERAGE(G46:G51,N46:N51)</f>
        <v>84007.083333333343</v>
      </c>
    </row>
    <row r="54" spans="3:17" x14ac:dyDescent="0.25">
      <c r="D54" t="s">
        <v>28</v>
      </c>
      <c r="G54">
        <f>AVERAGE(G46:G51)</f>
        <v>84607.166666666657</v>
      </c>
      <c r="H54">
        <f t="shared" ref="H54:M54" si="2">AVERAGE(H46:H51)</f>
        <v>85534.666666666657</v>
      </c>
      <c r="I54">
        <f t="shared" si="2"/>
        <v>90973</v>
      </c>
      <c r="J54">
        <f t="shared" si="2"/>
        <v>87782</v>
      </c>
      <c r="K54">
        <f t="shared" si="2"/>
        <v>63038.666666666664</v>
      </c>
      <c r="L54">
        <f t="shared" si="2"/>
        <v>49554.833333333336</v>
      </c>
      <c r="M54">
        <f t="shared" si="2"/>
        <v>46753.833333333336</v>
      </c>
      <c r="N54">
        <f>AVERAGE(N46:N51)</f>
        <v>83406.999999999985</v>
      </c>
    </row>
    <row r="55" spans="3:17" x14ac:dyDescent="0.25">
      <c r="D55" t="s">
        <v>29</v>
      </c>
      <c r="G55">
        <f>MEDIAN(G46:G51)</f>
        <v>85923.333333333328</v>
      </c>
      <c r="H55">
        <f t="shared" ref="H55:N55" si="3">MEDIAN(H46:H51)</f>
        <v>84802.833333333328</v>
      </c>
      <c r="I55">
        <f t="shared" si="3"/>
        <v>91207.333333333328</v>
      </c>
      <c r="J55">
        <f t="shared" si="3"/>
        <v>87588.833333333328</v>
      </c>
      <c r="K55">
        <f t="shared" si="3"/>
        <v>62768.333333333336</v>
      </c>
      <c r="L55">
        <f t="shared" si="3"/>
        <v>52667.333333333336</v>
      </c>
      <c r="M55">
        <f t="shared" si="3"/>
        <v>49259.833333333336</v>
      </c>
      <c r="N55">
        <f t="shared" si="3"/>
        <v>83035.833333333328</v>
      </c>
    </row>
    <row r="56" spans="3:17" x14ac:dyDescent="0.25">
      <c r="D56" t="s">
        <v>30</v>
      </c>
      <c r="G56">
        <f>STDEV(G46:G51)</f>
        <v>5771.4317605483875</v>
      </c>
      <c r="H56">
        <f t="shared" ref="H56:N56" si="4">STDEV(H46:H51)</f>
        <v>8300.4135479304077</v>
      </c>
      <c r="I56">
        <f t="shared" si="4"/>
        <v>4957.9505308813505</v>
      </c>
      <c r="J56">
        <f t="shared" si="4"/>
        <v>3408.6327268666928</v>
      </c>
      <c r="K56">
        <f t="shared" si="4"/>
        <v>2866.5840065601869</v>
      </c>
      <c r="L56">
        <f t="shared" si="4"/>
        <v>8811.9132712481914</v>
      </c>
      <c r="M56">
        <f t="shared" si="4"/>
        <v>5379.4357975535295</v>
      </c>
      <c r="N56">
        <f t="shared" si="4"/>
        <v>8047.6429261409621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102.8667225481978</v>
      </c>
      <c r="H61">
        <f t="shared" ref="H61:N61" si="5">H46/$Q$52*100</f>
        <v>100.70857120183317</v>
      </c>
      <c r="I61">
        <f t="shared" si="5"/>
        <v>104.22970285243802</v>
      </c>
      <c r="J61">
        <f t="shared" si="5"/>
        <v>108.91383167094043</v>
      </c>
      <c r="K61">
        <f t="shared" si="5"/>
        <v>75.566643685800301</v>
      </c>
      <c r="L61">
        <f t="shared" si="5"/>
        <v>59.775118169598784</v>
      </c>
      <c r="M61">
        <f>M46/$Q$52*100</f>
        <v>60.29412202344048</v>
      </c>
      <c r="N61">
        <f t="shared" si="5"/>
        <v>92.085488822867106</v>
      </c>
    </row>
    <row r="62" spans="3:17" x14ac:dyDescent="0.25">
      <c r="G62">
        <f t="shared" ref="G62:N66" si="6">G47/$Q$52*100</f>
        <v>101.69539274961932</v>
      </c>
      <c r="H62">
        <f t="shared" si="6"/>
        <v>88.622685587028855</v>
      </c>
      <c r="I62">
        <f t="shared" si="6"/>
        <v>99.813408591537396</v>
      </c>
      <c r="J62">
        <f t="shared" si="6"/>
        <v>97.982610593352732</v>
      </c>
      <c r="K62">
        <f t="shared" si="6"/>
        <v>73.869167778510729</v>
      </c>
      <c r="L62">
        <f t="shared" si="6"/>
        <v>38.028142468145042</v>
      </c>
      <c r="M62">
        <f t="shared" si="6"/>
        <v>53.661348001408605</v>
      </c>
      <c r="N62">
        <f t="shared" si="6"/>
        <v>86.832360366437328</v>
      </c>
    </row>
    <row r="63" spans="3:17" x14ac:dyDescent="0.25">
      <c r="G63">
        <f t="shared" si="6"/>
        <v>97.170774289866415</v>
      </c>
      <c r="H63">
        <f t="shared" si="6"/>
        <v>101.18591190227013</v>
      </c>
      <c r="I63">
        <f t="shared" si="6"/>
        <v>106.00336281166764</v>
      </c>
      <c r="J63">
        <f t="shared" si="6"/>
        <v>102.85838991751686</v>
      </c>
      <c r="K63">
        <f t="shared" si="6"/>
        <v>80.191253713724521</v>
      </c>
      <c r="L63">
        <f t="shared" si="6"/>
        <v>61.983265300049098</v>
      </c>
      <c r="M63">
        <f t="shared" si="6"/>
        <v>58.403805234677634</v>
      </c>
      <c r="N63">
        <f t="shared" si="6"/>
        <v>103.20955078192809</v>
      </c>
    </row>
    <row r="64" spans="3:17" x14ac:dyDescent="0.25">
      <c r="G64">
        <f t="shared" si="6"/>
        <v>89.534513458686504</v>
      </c>
      <c r="H64">
        <f t="shared" si="6"/>
        <v>94.511474726833526</v>
      </c>
      <c r="I64">
        <f t="shared" si="6"/>
        <v>113.72294994965702</v>
      </c>
      <c r="J64">
        <f t="shared" si="6"/>
        <v>104.05471760813818</v>
      </c>
      <c r="K64">
        <f t="shared" si="6"/>
        <v>77.365301537072767</v>
      </c>
      <c r="L64">
        <f t="shared" si="6"/>
        <v>65.722235724170076</v>
      </c>
      <c r="M64">
        <f t="shared" si="6"/>
        <v>43.457446544686213</v>
      </c>
      <c r="N64">
        <f t="shared" si="6"/>
        <v>94.478144204109753</v>
      </c>
    </row>
    <row r="65" spans="4:14" x14ac:dyDescent="0.25">
      <c r="G65">
        <f t="shared" si="6"/>
        <v>102.92505096296441</v>
      </c>
      <c r="H65">
        <f t="shared" si="6"/>
        <v>110.5363139021015</v>
      </c>
      <c r="I65">
        <f t="shared" si="6"/>
        <v>111.13864406275262</v>
      </c>
      <c r="J65">
        <f t="shared" si="6"/>
        <v>108.67932763606241</v>
      </c>
      <c r="K65">
        <f t="shared" si="6"/>
        <v>72.421670791649504</v>
      </c>
      <c r="L65">
        <f t="shared" si="6"/>
        <v>65.019913995347608</v>
      </c>
      <c r="M65">
        <f t="shared" si="6"/>
        <v>58.871622928622088</v>
      </c>
      <c r="N65">
        <f t="shared" si="6"/>
        <v>110.6791589994891</v>
      </c>
    </row>
    <row r="66" spans="4:14" x14ac:dyDescent="0.25">
      <c r="G66">
        <f t="shared" si="6"/>
        <v>110.09349410019986</v>
      </c>
      <c r="H66">
        <f t="shared" si="6"/>
        <v>115.34543218081808</v>
      </c>
      <c r="I66">
        <f t="shared" si="6"/>
        <v>114.84428396414982</v>
      </c>
      <c r="J66">
        <f t="shared" si="6"/>
        <v>104.47253951799698</v>
      </c>
      <c r="K66">
        <f t="shared" si="6"/>
        <v>70.824186452531279</v>
      </c>
      <c r="L66">
        <f t="shared" si="6"/>
        <v>63.404574019055929</v>
      </c>
      <c r="M66">
        <f t="shared" si="6"/>
        <v>59.239449054395209</v>
      </c>
      <c r="N66">
        <f t="shared" si="6"/>
        <v>108.42934871563408</v>
      </c>
    </row>
    <row r="69" spans="4:14" x14ac:dyDescent="0.25">
      <c r="D69" s="1" t="s">
        <v>28</v>
      </c>
      <c r="G69">
        <f t="shared" ref="G69:N69" si="7">AVERAGE(G61:G66)</f>
        <v>100.71432468492237</v>
      </c>
      <c r="H69">
        <f t="shared" si="7"/>
        <v>101.81839825014754</v>
      </c>
      <c r="I69">
        <f t="shared" si="7"/>
        <v>108.29205870536708</v>
      </c>
      <c r="J69">
        <f t="shared" si="7"/>
        <v>104.49356949066794</v>
      </c>
      <c r="K69">
        <f t="shared" si="7"/>
        <v>75.039703993214843</v>
      </c>
      <c r="L69">
        <f t="shared" si="7"/>
        <v>58.988874946061088</v>
      </c>
      <c r="M69">
        <f t="shared" si="7"/>
        <v>55.654632297871707</v>
      </c>
      <c r="N69">
        <f t="shared" si="7"/>
        <v>99.285675315077583</v>
      </c>
    </row>
    <row r="70" spans="4:14" x14ac:dyDescent="0.25">
      <c r="D70" s="1" t="s">
        <v>29</v>
      </c>
      <c r="G70">
        <f t="shared" ref="G70:N70" si="8">MEDIAN(G61:G66)</f>
        <v>102.28105764890856</v>
      </c>
      <c r="H70">
        <f t="shared" si="8"/>
        <v>100.94724155205165</v>
      </c>
      <c r="I70">
        <f t="shared" si="8"/>
        <v>108.57100343721012</v>
      </c>
      <c r="J70">
        <f t="shared" si="8"/>
        <v>104.26362856306758</v>
      </c>
      <c r="K70">
        <f t="shared" si="8"/>
        <v>74.717905732155515</v>
      </c>
      <c r="L70">
        <f t="shared" si="8"/>
        <v>62.693919659552513</v>
      </c>
      <c r="M70">
        <f t="shared" si="8"/>
        <v>58.637714081649861</v>
      </c>
      <c r="N70">
        <f t="shared" si="8"/>
        <v>98.843847493018927</v>
      </c>
    </row>
    <row r="71" spans="4:14" x14ac:dyDescent="0.25">
      <c r="D71" s="1" t="s">
        <v>30</v>
      </c>
      <c r="G71">
        <f t="shared" ref="G71:N71" si="9">STDEV(G61:G66)</f>
        <v>6.8701727658461964</v>
      </c>
      <c r="H71">
        <f t="shared" si="9"/>
        <v>9.8806115134304093</v>
      </c>
      <c r="I71">
        <f t="shared" si="9"/>
        <v>5.9018243868896203</v>
      </c>
      <c r="J71">
        <f t="shared" si="9"/>
        <v>4.0575539485658725</v>
      </c>
      <c r="K71">
        <f t="shared" si="9"/>
        <v>3.412312263224059</v>
      </c>
      <c r="L71">
        <f t="shared" si="9"/>
        <v>10.489488411689337</v>
      </c>
      <c r="M71">
        <f t="shared" si="9"/>
        <v>6.4035502532665065</v>
      </c>
      <c r="N71">
        <f t="shared" si="9"/>
        <v>9.5797194793783795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7CB-88CC-4526-B7B8-CC441B8CAC6F}">
  <dimension ref="A1:S71"/>
  <sheetViews>
    <sheetView topLeftCell="A49" workbookViewId="0">
      <selection activeCell="E36" sqref="E36:P43"/>
    </sheetView>
  </sheetViews>
  <sheetFormatPr defaultRowHeight="15" x14ac:dyDescent="0.25"/>
  <cols>
    <col min="1" max="1" width="16.28515625" customWidth="1"/>
  </cols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67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68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69</v>
      </c>
    </row>
    <row r="26" spans="1:5" x14ac:dyDescent="0.25">
      <c r="A26" t="s">
        <v>44</v>
      </c>
      <c r="B26" t="s">
        <v>70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71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330</v>
      </c>
      <c r="F36">
        <v>415</v>
      </c>
      <c r="G36" s="8">
        <v>499</v>
      </c>
      <c r="H36" s="8">
        <v>625</v>
      </c>
      <c r="I36" s="8">
        <v>639</v>
      </c>
      <c r="J36" s="8">
        <v>689</v>
      </c>
      <c r="K36" s="8">
        <v>632</v>
      </c>
      <c r="L36" s="8">
        <v>569</v>
      </c>
      <c r="M36" s="8">
        <v>541</v>
      </c>
      <c r="N36" s="8">
        <v>450</v>
      </c>
      <c r="O36" s="8">
        <v>337</v>
      </c>
      <c r="P36" s="8">
        <v>260</v>
      </c>
    </row>
    <row r="37" spans="1:19" x14ac:dyDescent="0.25">
      <c r="E37">
        <v>358</v>
      </c>
      <c r="F37">
        <v>541</v>
      </c>
      <c r="G37" s="9">
        <v>98868</v>
      </c>
      <c r="H37" s="10">
        <v>99016</v>
      </c>
      <c r="I37" s="10">
        <v>102628</v>
      </c>
      <c r="J37" s="10">
        <v>105255</v>
      </c>
      <c r="K37" s="10">
        <v>63631</v>
      </c>
      <c r="L37" s="10">
        <v>46016</v>
      </c>
      <c r="M37" s="10">
        <v>46452</v>
      </c>
      <c r="N37" s="11">
        <v>89397</v>
      </c>
      <c r="O37" s="12">
        <v>970</v>
      </c>
      <c r="P37" s="8">
        <v>379</v>
      </c>
    </row>
    <row r="38" spans="1:19" x14ac:dyDescent="0.25">
      <c r="E38">
        <v>393</v>
      </c>
      <c r="F38">
        <v>604</v>
      </c>
      <c r="G38" s="13">
        <v>97695</v>
      </c>
      <c r="H38" s="12">
        <v>86256</v>
      </c>
      <c r="I38" s="12">
        <v>97604</v>
      </c>
      <c r="J38" s="12">
        <v>94800</v>
      </c>
      <c r="K38" s="12">
        <v>61439</v>
      </c>
      <c r="L38" s="12">
        <v>31141</v>
      </c>
      <c r="M38" s="12">
        <v>41582</v>
      </c>
      <c r="N38" s="14">
        <v>84781</v>
      </c>
      <c r="O38" s="12">
        <v>949</v>
      </c>
      <c r="P38" s="8">
        <v>401</v>
      </c>
    </row>
    <row r="39" spans="1:19" x14ac:dyDescent="0.25">
      <c r="E39">
        <v>401</v>
      </c>
      <c r="F39">
        <v>548</v>
      </c>
      <c r="G39" s="13">
        <v>92854</v>
      </c>
      <c r="H39" s="12">
        <v>96648</v>
      </c>
      <c r="I39" s="12">
        <v>100723</v>
      </c>
      <c r="J39" s="12">
        <v>95903</v>
      </c>
      <c r="K39" s="12">
        <v>64439</v>
      </c>
      <c r="L39" s="12">
        <v>46585</v>
      </c>
      <c r="M39" s="12">
        <v>44758</v>
      </c>
      <c r="N39" s="14">
        <v>97463</v>
      </c>
      <c r="O39" s="12">
        <v>1005</v>
      </c>
      <c r="P39" s="8">
        <v>485</v>
      </c>
    </row>
    <row r="40" spans="1:19" x14ac:dyDescent="0.25">
      <c r="E40">
        <v>429</v>
      </c>
      <c r="F40">
        <v>548</v>
      </c>
      <c r="G40" s="13">
        <v>85188</v>
      </c>
      <c r="H40" s="12">
        <v>91603</v>
      </c>
      <c r="I40" s="12">
        <v>107040</v>
      </c>
      <c r="J40" s="12">
        <v>97758</v>
      </c>
      <c r="K40" s="12">
        <v>61607</v>
      </c>
      <c r="L40" s="12">
        <v>49157</v>
      </c>
      <c r="M40" s="12">
        <v>33776</v>
      </c>
      <c r="N40" s="14">
        <v>90015</v>
      </c>
      <c r="O40" s="8">
        <v>541</v>
      </c>
      <c r="P40" s="8">
        <v>415</v>
      </c>
    </row>
    <row r="41" spans="1:19" x14ac:dyDescent="0.25">
      <c r="E41">
        <v>386</v>
      </c>
      <c r="F41">
        <v>520</v>
      </c>
      <c r="G41" s="13">
        <v>98117</v>
      </c>
      <c r="H41" s="12">
        <v>104616</v>
      </c>
      <c r="I41" s="12">
        <v>104117</v>
      </c>
      <c r="J41" s="12">
        <v>100288</v>
      </c>
      <c r="K41" s="12">
        <v>57307</v>
      </c>
      <c r="L41" s="12">
        <v>47042</v>
      </c>
      <c r="M41" s="12">
        <v>44027</v>
      </c>
      <c r="N41" s="14">
        <v>103815</v>
      </c>
      <c r="O41" s="8">
        <v>590</v>
      </c>
      <c r="P41" s="8">
        <v>386</v>
      </c>
    </row>
    <row r="42" spans="1:19" x14ac:dyDescent="0.25">
      <c r="E42">
        <v>372</v>
      </c>
      <c r="F42">
        <v>464</v>
      </c>
      <c r="G42" s="15">
        <v>102986</v>
      </c>
      <c r="H42" s="16">
        <v>108185</v>
      </c>
      <c r="I42" s="16">
        <v>108193</v>
      </c>
      <c r="J42" s="16">
        <v>97512</v>
      </c>
      <c r="K42" s="16">
        <v>56394</v>
      </c>
      <c r="L42" s="16">
        <v>46712</v>
      </c>
      <c r="M42" s="16">
        <v>43592</v>
      </c>
      <c r="N42" s="17">
        <v>101440</v>
      </c>
      <c r="O42" s="8">
        <v>415</v>
      </c>
      <c r="P42" s="8">
        <v>344</v>
      </c>
    </row>
    <row r="43" spans="1:19" x14ac:dyDescent="0.25">
      <c r="E43">
        <v>309</v>
      </c>
      <c r="F43">
        <v>372</v>
      </c>
      <c r="G43" s="8">
        <v>457</v>
      </c>
      <c r="H43" s="8">
        <v>527</v>
      </c>
      <c r="I43" s="8">
        <v>520</v>
      </c>
      <c r="J43" s="8">
        <v>520</v>
      </c>
      <c r="K43" s="8">
        <v>457</v>
      </c>
      <c r="L43" s="8">
        <v>436</v>
      </c>
      <c r="M43" s="8">
        <v>393</v>
      </c>
      <c r="N43" s="8">
        <v>379</v>
      </c>
      <c r="O43" s="8">
        <v>260</v>
      </c>
      <c r="P43" s="8">
        <v>225</v>
      </c>
    </row>
    <row r="44" spans="1:19" x14ac:dyDescent="0.25">
      <c r="R44" t="s">
        <v>27</v>
      </c>
      <c r="S44">
        <f>AVERAGE(O37:O39)</f>
        <v>974.66666666666663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97893.333333333328</v>
      </c>
      <c r="H46">
        <f t="shared" ref="H46:N46" si="0">H37-$S$44</f>
        <v>98041.333333333328</v>
      </c>
      <c r="I46">
        <f t="shared" si="0"/>
        <v>101653.33333333333</v>
      </c>
      <c r="J46">
        <f t="shared" si="0"/>
        <v>104280.33333333333</v>
      </c>
      <c r="K46">
        <f t="shared" si="0"/>
        <v>62656.333333333336</v>
      </c>
      <c r="L46">
        <f t="shared" si="0"/>
        <v>45041.333333333336</v>
      </c>
      <c r="M46">
        <f t="shared" si="0"/>
        <v>45477.333333333336</v>
      </c>
      <c r="N46">
        <f t="shared" si="0"/>
        <v>88422.333333333328</v>
      </c>
    </row>
    <row r="47" spans="1:19" x14ac:dyDescent="0.25">
      <c r="G47">
        <f t="shared" ref="G47:N51" si="1">G38-$S$44</f>
        <v>96720.333333333328</v>
      </c>
      <c r="H47">
        <f t="shared" si="1"/>
        <v>85281.333333333328</v>
      </c>
      <c r="I47">
        <f t="shared" si="1"/>
        <v>96629.333333333328</v>
      </c>
      <c r="J47">
        <f t="shared" si="1"/>
        <v>93825.333333333328</v>
      </c>
      <c r="K47">
        <f t="shared" si="1"/>
        <v>60464.333333333336</v>
      </c>
      <c r="L47">
        <f t="shared" si="1"/>
        <v>30166.333333333332</v>
      </c>
      <c r="M47">
        <f t="shared" si="1"/>
        <v>40607.333333333336</v>
      </c>
      <c r="N47">
        <f t="shared" si="1"/>
        <v>83806.333333333328</v>
      </c>
    </row>
    <row r="48" spans="1:19" x14ac:dyDescent="0.25">
      <c r="G48">
        <f t="shared" si="1"/>
        <v>91879.333333333328</v>
      </c>
      <c r="H48">
        <f t="shared" si="1"/>
        <v>95673.333333333328</v>
      </c>
      <c r="I48">
        <f t="shared" si="1"/>
        <v>99748.333333333328</v>
      </c>
      <c r="J48">
        <f t="shared" si="1"/>
        <v>94928.333333333328</v>
      </c>
      <c r="K48">
        <f t="shared" si="1"/>
        <v>63464.333333333336</v>
      </c>
      <c r="L48">
        <f t="shared" si="1"/>
        <v>45610.333333333336</v>
      </c>
      <c r="M48">
        <f t="shared" si="1"/>
        <v>43783.333333333336</v>
      </c>
      <c r="N48">
        <f t="shared" si="1"/>
        <v>96488.333333333328</v>
      </c>
    </row>
    <row r="49" spans="3:17" x14ac:dyDescent="0.25">
      <c r="G49">
        <f t="shared" si="1"/>
        <v>84213.333333333328</v>
      </c>
      <c r="H49">
        <f t="shared" si="1"/>
        <v>90628.333333333328</v>
      </c>
      <c r="I49">
        <f t="shared" si="1"/>
        <v>106065.33333333333</v>
      </c>
      <c r="J49">
        <f t="shared" si="1"/>
        <v>96783.333333333328</v>
      </c>
      <c r="K49">
        <f t="shared" si="1"/>
        <v>60632.333333333336</v>
      </c>
      <c r="L49">
        <f t="shared" si="1"/>
        <v>48182.333333333336</v>
      </c>
      <c r="M49">
        <f t="shared" si="1"/>
        <v>32801.333333333336</v>
      </c>
      <c r="N49">
        <f t="shared" si="1"/>
        <v>89040.333333333328</v>
      </c>
    </row>
    <row r="50" spans="3:17" x14ac:dyDescent="0.25">
      <c r="G50">
        <f t="shared" si="1"/>
        <v>97142.333333333328</v>
      </c>
      <c r="H50">
        <f t="shared" si="1"/>
        <v>103641.33333333333</v>
      </c>
      <c r="I50">
        <f t="shared" si="1"/>
        <v>103142.33333333333</v>
      </c>
      <c r="J50">
        <f t="shared" si="1"/>
        <v>99313.333333333328</v>
      </c>
      <c r="K50">
        <f t="shared" si="1"/>
        <v>56332.333333333336</v>
      </c>
      <c r="L50">
        <f t="shared" si="1"/>
        <v>46067.333333333336</v>
      </c>
      <c r="M50">
        <f t="shared" si="1"/>
        <v>43052.333333333336</v>
      </c>
      <c r="N50">
        <f t="shared" si="1"/>
        <v>102840.33333333333</v>
      </c>
    </row>
    <row r="51" spans="3:17" x14ac:dyDescent="0.25">
      <c r="G51">
        <f t="shared" si="1"/>
        <v>102011.33333333333</v>
      </c>
      <c r="H51">
        <f t="shared" si="1"/>
        <v>107210.33333333333</v>
      </c>
      <c r="I51">
        <f t="shared" si="1"/>
        <v>107218.33333333333</v>
      </c>
      <c r="J51">
        <f t="shared" si="1"/>
        <v>96537.333333333328</v>
      </c>
      <c r="K51">
        <f t="shared" si="1"/>
        <v>55419.333333333336</v>
      </c>
      <c r="L51">
        <f t="shared" si="1"/>
        <v>45737.333333333336</v>
      </c>
      <c r="M51">
        <f t="shared" si="1"/>
        <v>42617.333333333336</v>
      </c>
      <c r="N51">
        <f t="shared" si="1"/>
        <v>100465.33333333333</v>
      </c>
    </row>
    <row r="52" spans="3:17" x14ac:dyDescent="0.25">
      <c r="P52" t="s">
        <v>18</v>
      </c>
      <c r="Q52">
        <f>AVERAGE(G46:G51,N46:N51)</f>
        <v>94243.583333333358</v>
      </c>
    </row>
    <row r="54" spans="3:17" x14ac:dyDescent="0.25">
      <c r="D54" t="s">
        <v>28</v>
      </c>
      <c r="G54">
        <f>AVERAGE(G46:G51)</f>
        <v>94976.666666666672</v>
      </c>
      <c r="H54">
        <f t="shared" ref="H54:M54" si="2">AVERAGE(H46:H51)</f>
        <v>96746</v>
      </c>
      <c r="I54">
        <f t="shared" si="2"/>
        <v>102409.5</v>
      </c>
      <c r="J54">
        <f t="shared" si="2"/>
        <v>97611.333333333328</v>
      </c>
      <c r="K54">
        <f t="shared" si="2"/>
        <v>59828.166666666664</v>
      </c>
      <c r="L54">
        <f t="shared" si="2"/>
        <v>43467.500000000007</v>
      </c>
      <c r="M54">
        <f t="shared" si="2"/>
        <v>41389.833333333336</v>
      </c>
      <c r="N54">
        <f>AVERAGE(N46:N51)</f>
        <v>93510.5</v>
      </c>
    </row>
    <row r="55" spans="3:17" x14ac:dyDescent="0.25">
      <c r="D55" t="s">
        <v>29</v>
      </c>
      <c r="G55">
        <f>MEDIAN(G46:G51)</f>
        <v>96931.333333333328</v>
      </c>
      <c r="H55">
        <f t="shared" ref="H55:N55" si="3">MEDIAN(H46:H51)</f>
        <v>96857.333333333328</v>
      </c>
      <c r="I55">
        <f t="shared" si="3"/>
        <v>102397.83333333333</v>
      </c>
      <c r="J55">
        <f t="shared" si="3"/>
        <v>96660.333333333328</v>
      </c>
      <c r="K55">
        <f t="shared" si="3"/>
        <v>60548.333333333336</v>
      </c>
      <c r="L55">
        <f t="shared" si="3"/>
        <v>45673.833333333336</v>
      </c>
      <c r="M55">
        <f t="shared" si="3"/>
        <v>42834.833333333336</v>
      </c>
      <c r="N55">
        <f t="shared" si="3"/>
        <v>92764.333333333328</v>
      </c>
    </row>
    <row r="56" spans="3:17" x14ac:dyDescent="0.25">
      <c r="D56" t="s">
        <v>30</v>
      </c>
      <c r="G56">
        <f>STDEV(G46:G51)</f>
        <v>6183.3127582766401</v>
      </c>
      <c r="H56">
        <f t="shared" ref="H56:N56" si="4">STDEV(H46:H51)</f>
        <v>8108.5241978221084</v>
      </c>
      <c r="I56">
        <f t="shared" si="4"/>
        <v>3951.9859016280243</v>
      </c>
      <c r="J56">
        <f t="shared" si="4"/>
        <v>3761.481357125142</v>
      </c>
      <c r="K56">
        <f t="shared" si="4"/>
        <v>3284.2134167356826</v>
      </c>
      <c r="L56">
        <f t="shared" si="4"/>
        <v>6605.0079611357332</v>
      </c>
      <c r="M56">
        <f t="shared" si="4"/>
        <v>4496.2606574797237</v>
      </c>
      <c r="N56">
        <f t="shared" si="4"/>
        <v>7540.8974112281003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103.87267745018889</v>
      </c>
      <c r="H61">
        <f t="shared" ref="H61:N61" si="5">H46/$Q$52*100</f>
        <v>104.02971731939306</v>
      </c>
      <c r="I61">
        <f t="shared" si="5"/>
        <v>107.86233899213293</v>
      </c>
      <c r="J61">
        <f t="shared" si="5"/>
        <v>110.64979667050716</v>
      </c>
      <c r="K61">
        <f t="shared" si="5"/>
        <v>66.483394537028602</v>
      </c>
      <c r="L61">
        <f t="shared" si="5"/>
        <v>47.792466861139076</v>
      </c>
      <c r="M61">
        <f>M46/$Q$52*100</f>
        <v>48.255097827173017</v>
      </c>
      <c r="N61">
        <f t="shared" si="5"/>
        <v>93.823186901318621</v>
      </c>
    </row>
    <row r="62" spans="3:17" x14ac:dyDescent="0.25">
      <c r="G62">
        <f t="shared" ref="G62:N66" si="6">G47/$Q$52*100</f>
        <v>102.62803037872601</v>
      </c>
      <c r="H62">
        <f t="shared" si="6"/>
        <v>90.490334001519074</v>
      </c>
      <c r="I62">
        <f t="shared" si="6"/>
        <v>102.5314720807694</v>
      </c>
      <c r="J62">
        <f t="shared" si="6"/>
        <v>99.55620320746857</v>
      </c>
      <c r="K62">
        <f t="shared" si="6"/>
        <v>64.157506744490988</v>
      </c>
      <c r="L62">
        <f t="shared" si="6"/>
        <v>32.008898925921557</v>
      </c>
      <c r="M62">
        <f t="shared" si="6"/>
        <v>43.087637266197603</v>
      </c>
      <c r="N62">
        <f t="shared" si="6"/>
        <v>88.92524071046391</v>
      </c>
    </row>
    <row r="63" spans="3:17" x14ac:dyDescent="0.25">
      <c r="G63">
        <f t="shared" si="6"/>
        <v>97.491341143473036</v>
      </c>
      <c r="H63">
        <f t="shared" si="6"/>
        <v>101.51707941212618</v>
      </c>
      <c r="I63">
        <f t="shared" si="6"/>
        <v>105.84098121622777</v>
      </c>
      <c r="J63">
        <f t="shared" si="6"/>
        <v>100.72657466511863</v>
      </c>
      <c r="K63">
        <f t="shared" si="6"/>
        <v>67.340747336467629</v>
      </c>
      <c r="L63">
        <f t="shared" si="6"/>
        <v>48.396221493417315</v>
      </c>
      <c r="M63">
        <f t="shared" si="6"/>
        <v>46.457627972903538</v>
      </c>
      <c r="N63">
        <f t="shared" si="6"/>
        <v>102.3818597729465</v>
      </c>
    </row>
    <row r="64" spans="3:17" x14ac:dyDescent="0.25">
      <c r="G64">
        <f t="shared" si="6"/>
        <v>89.357100350775397</v>
      </c>
      <c r="H64">
        <f t="shared" si="6"/>
        <v>96.16392981661879</v>
      </c>
      <c r="I64">
        <f t="shared" si="6"/>
        <v>112.54382482273326</v>
      </c>
      <c r="J64">
        <f t="shared" si="6"/>
        <v>102.69487843115752</v>
      </c>
      <c r="K64">
        <f t="shared" si="6"/>
        <v>64.335768217641686</v>
      </c>
      <c r="L64">
        <f t="shared" si="6"/>
        <v>51.125319760938623</v>
      </c>
      <c r="M64">
        <f t="shared" si="6"/>
        <v>34.804845245874382</v>
      </c>
      <c r="N64">
        <f t="shared" si="6"/>
        <v>94.478934463265816</v>
      </c>
    </row>
    <row r="65" spans="4:14" x14ac:dyDescent="0.25">
      <c r="G65">
        <f t="shared" si="6"/>
        <v>103.0758062219974</v>
      </c>
      <c r="H65">
        <f t="shared" si="6"/>
        <v>109.97176642441613</v>
      </c>
      <c r="I65">
        <f t="shared" si="6"/>
        <v>109.44228740595068</v>
      </c>
      <c r="J65">
        <f t="shared" si="6"/>
        <v>105.37941133039116</v>
      </c>
      <c r="K65">
        <f t="shared" si="6"/>
        <v>59.773123369141835</v>
      </c>
      <c r="L65">
        <f t="shared" si="6"/>
        <v>48.881135143595088</v>
      </c>
      <c r="M65">
        <f t="shared" si="6"/>
        <v>45.681978348658561</v>
      </c>
      <c r="N65">
        <f t="shared" si="6"/>
        <v>109.12184118635837</v>
      </c>
    </row>
    <row r="66" spans="4:14" x14ac:dyDescent="0.25">
      <c r="G66">
        <f t="shared" si="6"/>
        <v>108.24220570277549</v>
      </c>
      <c r="H66">
        <f t="shared" si="6"/>
        <v>113.758761648671</v>
      </c>
      <c r="I66">
        <f t="shared" si="6"/>
        <v>113.76725029024961</v>
      </c>
      <c r="J66">
        <f t="shared" si="6"/>
        <v>102.43385270261544</v>
      </c>
      <c r="K66">
        <f t="shared" si="6"/>
        <v>58.804357148983613</v>
      </c>
      <c r="L66">
        <f t="shared" si="6"/>
        <v>48.530978678477659</v>
      </c>
      <c r="M66">
        <f t="shared" si="6"/>
        <v>45.22040846282195</v>
      </c>
      <c r="N66">
        <f t="shared" si="6"/>
        <v>106.60177571771018</v>
      </c>
    </row>
    <row r="69" spans="4:14" x14ac:dyDescent="0.25">
      <c r="D69" s="1" t="s">
        <v>28</v>
      </c>
      <c r="G69">
        <f t="shared" ref="G69:N69" si="7">AVERAGE(G61:G66)</f>
        <v>100.77786020798938</v>
      </c>
      <c r="H69">
        <f t="shared" si="7"/>
        <v>102.65526477045738</v>
      </c>
      <c r="I69">
        <f t="shared" si="7"/>
        <v>108.66469246801061</v>
      </c>
      <c r="J69">
        <f t="shared" si="7"/>
        <v>103.57345283454309</v>
      </c>
      <c r="K69">
        <f t="shared" si="7"/>
        <v>63.482482892292403</v>
      </c>
      <c r="L69">
        <f t="shared" si="7"/>
        <v>46.122503477248216</v>
      </c>
      <c r="M69">
        <f t="shared" si="7"/>
        <v>43.917932520604836</v>
      </c>
      <c r="N69">
        <f t="shared" si="7"/>
        <v>99.222139792010566</v>
      </c>
    </row>
    <row r="70" spans="4:14" x14ac:dyDescent="0.25">
      <c r="D70" s="1" t="s">
        <v>29</v>
      </c>
      <c r="G70">
        <f t="shared" ref="G70:N70" si="8">MEDIAN(G61:G66)</f>
        <v>102.8519183003617</v>
      </c>
      <c r="H70">
        <f t="shared" si="8"/>
        <v>102.77339836575962</v>
      </c>
      <c r="I70">
        <f t="shared" si="8"/>
        <v>108.6523131990418</v>
      </c>
      <c r="J70">
        <f t="shared" si="8"/>
        <v>102.56436556688648</v>
      </c>
      <c r="K70">
        <f t="shared" si="8"/>
        <v>64.24663748106633</v>
      </c>
      <c r="L70">
        <f t="shared" si="8"/>
        <v>48.46360008594749</v>
      </c>
      <c r="M70">
        <f t="shared" si="8"/>
        <v>45.451193405740256</v>
      </c>
      <c r="N70">
        <f t="shared" si="8"/>
        <v>98.430397118106157</v>
      </c>
    </row>
    <row r="71" spans="4:14" x14ac:dyDescent="0.25">
      <c r="D71" s="1" t="s">
        <v>30</v>
      </c>
      <c r="G71">
        <f t="shared" ref="G71:N71" si="9">STDEV(G61:G66)</f>
        <v>6.5609907216777525</v>
      </c>
      <c r="H71">
        <f t="shared" si="9"/>
        <v>8.6037944558440564</v>
      </c>
      <c r="I71">
        <f t="shared" si="9"/>
        <v>4.1933739803272401</v>
      </c>
      <c r="J71">
        <f t="shared" si="9"/>
        <v>3.9912333806547129</v>
      </c>
      <c r="K71">
        <f t="shared" si="9"/>
        <v>3.4848138202891064</v>
      </c>
      <c r="L71">
        <f t="shared" si="9"/>
        <v>7.0084431507387857</v>
      </c>
      <c r="M71">
        <f t="shared" si="9"/>
        <v>4.7708931456656787</v>
      </c>
      <c r="N71">
        <f t="shared" si="9"/>
        <v>8.0014969131176183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93F2C-923D-4A58-9F07-65D19F2D6F9C}">
  <dimension ref="A1:S71"/>
  <sheetViews>
    <sheetView topLeftCell="A43" workbookViewId="0">
      <selection activeCell="P65" sqref="P65"/>
    </sheetView>
  </sheetViews>
  <sheetFormatPr defaultRowHeight="15" x14ac:dyDescent="0.25"/>
  <cols>
    <col min="1" max="1" width="16.28515625" customWidth="1"/>
  </cols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80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81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82</v>
      </c>
    </row>
    <row r="26" spans="1:5" x14ac:dyDescent="0.25">
      <c r="A26" t="s">
        <v>44</v>
      </c>
      <c r="B26" t="s">
        <v>83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84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225</v>
      </c>
      <c r="F36">
        <v>337</v>
      </c>
      <c r="G36" s="8">
        <v>401</v>
      </c>
      <c r="H36" s="8">
        <v>478</v>
      </c>
      <c r="I36" s="8">
        <v>520</v>
      </c>
      <c r="J36" s="8">
        <v>485</v>
      </c>
      <c r="K36" s="8">
        <v>464</v>
      </c>
      <c r="L36" s="8">
        <v>415</v>
      </c>
      <c r="M36" s="8">
        <v>408</v>
      </c>
      <c r="N36" s="8">
        <v>302</v>
      </c>
      <c r="O36" s="8">
        <v>232</v>
      </c>
      <c r="P36" s="8">
        <v>190</v>
      </c>
    </row>
    <row r="37" spans="1:19" x14ac:dyDescent="0.25">
      <c r="E37">
        <v>260</v>
      </c>
      <c r="F37">
        <v>436</v>
      </c>
      <c r="G37" s="9">
        <v>71740</v>
      </c>
      <c r="H37" s="10">
        <v>72098</v>
      </c>
      <c r="I37" s="10">
        <v>76040</v>
      </c>
      <c r="J37" s="10">
        <v>83291</v>
      </c>
      <c r="K37" s="10">
        <v>44112</v>
      </c>
      <c r="L37" s="10">
        <v>29644</v>
      </c>
      <c r="M37" s="10">
        <v>29932</v>
      </c>
      <c r="N37" s="11">
        <v>67215</v>
      </c>
      <c r="O37" s="12">
        <v>808</v>
      </c>
      <c r="P37" s="8">
        <v>232</v>
      </c>
    </row>
    <row r="38" spans="1:19" x14ac:dyDescent="0.25">
      <c r="E38">
        <v>302</v>
      </c>
      <c r="F38">
        <v>457</v>
      </c>
      <c r="G38" s="13">
        <v>72337</v>
      </c>
      <c r="H38" s="12">
        <v>64980</v>
      </c>
      <c r="I38" s="12">
        <v>72730</v>
      </c>
      <c r="J38" s="12">
        <v>71156</v>
      </c>
      <c r="K38" s="12">
        <v>41976</v>
      </c>
      <c r="L38" s="12">
        <v>20236</v>
      </c>
      <c r="M38" s="12">
        <v>26876</v>
      </c>
      <c r="N38" s="14">
        <v>63603</v>
      </c>
      <c r="O38" s="12">
        <v>787</v>
      </c>
      <c r="P38" s="8">
        <v>302</v>
      </c>
    </row>
    <row r="39" spans="1:19" x14ac:dyDescent="0.25">
      <c r="E39">
        <v>302</v>
      </c>
      <c r="F39">
        <v>457</v>
      </c>
      <c r="G39" s="13">
        <v>69674</v>
      </c>
      <c r="H39" s="12">
        <v>73847</v>
      </c>
      <c r="I39" s="12">
        <v>75014</v>
      </c>
      <c r="J39" s="12">
        <v>72323</v>
      </c>
      <c r="K39" s="12">
        <v>45074</v>
      </c>
      <c r="L39" s="12">
        <v>30214</v>
      </c>
      <c r="M39" s="12">
        <v>29405</v>
      </c>
      <c r="N39" s="14">
        <v>73693</v>
      </c>
      <c r="O39" s="12">
        <v>920</v>
      </c>
      <c r="P39" s="8">
        <v>323</v>
      </c>
    </row>
    <row r="40" spans="1:19" x14ac:dyDescent="0.25">
      <c r="E40">
        <v>309</v>
      </c>
      <c r="F40">
        <v>379</v>
      </c>
      <c r="G40" s="13">
        <v>63863</v>
      </c>
      <c r="H40" s="12">
        <v>69442</v>
      </c>
      <c r="I40" s="12">
        <v>79757</v>
      </c>
      <c r="J40" s="12">
        <v>73173</v>
      </c>
      <c r="K40" s="12">
        <v>41849</v>
      </c>
      <c r="L40" s="12">
        <v>33017</v>
      </c>
      <c r="M40" s="12">
        <v>22323</v>
      </c>
      <c r="N40" s="14">
        <v>68142</v>
      </c>
      <c r="O40" s="8">
        <v>408</v>
      </c>
      <c r="P40" s="8">
        <v>330</v>
      </c>
    </row>
    <row r="41" spans="1:19" x14ac:dyDescent="0.25">
      <c r="E41">
        <v>302</v>
      </c>
      <c r="F41">
        <v>386</v>
      </c>
      <c r="G41" s="13">
        <v>73363</v>
      </c>
      <c r="H41" s="12">
        <v>78885</v>
      </c>
      <c r="I41" s="12">
        <v>78492</v>
      </c>
      <c r="J41" s="12">
        <v>75478</v>
      </c>
      <c r="K41" s="12">
        <v>38793</v>
      </c>
      <c r="L41" s="12">
        <v>29672</v>
      </c>
      <c r="M41" s="12">
        <v>29005</v>
      </c>
      <c r="N41" s="14">
        <v>78443</v>
      </c>
      <c r="O41" s="8">
        <v>401</v>
      </c>
      <c r="P41" s="8">
        <v>330</v>
      </c>
    </row>
    <row r="42" spans="1:19" x14ac:dyDescent="0.25">
      <c r="E42">
        <v>260</v>
      </c>
      <c r="F42">
        <v>323</v>
      </c>
      <c r="G42" s="15">
        <v>77733</v>
      </c>
      <c r="H42" s="16">
        <v>81584</v>
      </c>
      <c r="I42" s="16">
        <v>81260</v>
      </c>
      <c r="J42" s="16">
        <v>72470</v>
      </c>
      <c r="K42" s="16">
        <v>37036</v>
      </c>
      <c r="L42" s="16">
        <v>28597</v>
      </c>
      <c r="M42" s="16">
        <v>27712</v>
      </c>
      <c r="N42" s="17">
        <v>75527</v>
      </c>
      <c r="O42" s="8">
        <v>309</v>
      </c>
      <c r="P42" s="8">
        <v>239</v>
      </c>
    </row>
    <row r="43" spans="1:19" x14ac:dyDescent="0.25">
      <c r="E43">
        <v>239</v>
      </c>
      <c r="F43">
        <v>295</v>
      </c>
      <c r="G43" s="8">
        <v>309</v>
      </c>
      <c r="H43" s="8">
        <v>351</v>
      </c>
      <c r="I43" s="8">
        <v>393</v>
      </c>
      <c r="J43" s="8">
        <v>379</v>
      </c>
      <c r="K43" s="8">
        <v>358</v>
      </c>
      <c r="L43" s="8">
        <v>330</v>
      </c>
      <c r="M43" s="8">
        <v>337</v>
      </c>
      <c r="N43" s="8">
        <v>239</v>
      </c>
      <c r="O43" s="8">
        <v>211</v>
      </c>
      <c r="P43" s="8">
        <v>176</v>
      </c>
    </row>
    <row r="44" spans="1:19" x14ac:dyDescent="0.25">
      <c r="R44" t="s">
        <v>27</v>
      </c>
      <c r="S44">
        <f>AVERAGE(O37:O39)</f>
        <v>838.33333333333337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70901.666666666672</v>
      </c>
      <c r="H46">
        <f t="shared" ref="H46:N46" si="0">H37-$S$44</f>
        <v>71259.666666666672</v>
      </c>
      <c r="I46">
        <f t="shared" si="0"/>
        <v>75201.666666666672</v>
      </c>
      <c r="J46">
        <f t="shared" si="0"/>
        <v>82452.666666666672</v>
      </c>
      <c r="K46">
        <f t="shared" si="0"/>
        <v>43273.666666666664</v>
      </c>
      <c r="L46">
        <f t="shared" si="0"/>
        <v>28805.666666666668</v>
      </c>
      <c r="M46">
        <f t="shared" si="0"/>
        <v>29093.666666666668</v>
      </c>
      <c r="N46">
        <f t="shared" si="0"/>
        <v>66376.666666666672</v>
      </c>
    </row>
    <row r="47" spans="1:19" x14ac:dyDescent="0.25">
      <c r="G47">
        <f t="shared" ref="G47:N47" si="1">G38-$S$44</f>
        <v>71498.666666666672</v>
      </c>
      <c r="H47">
        <f t="shared" si="1"/>
        <v>64141.666666666664</v>
      </c>
      <c r="I47">
        <f t="shared" si="1"/>
        <v>71891.666666666672</v>
      </c>
      <c r="J47">
        <f t="shared" si="1"/>
        <v>70317.666666666672</v>
      </c>
      <c r="K47">
        <f t="shared" si="1"/>
        <v>41137.666666666664</v>
      </c>
      <c r="L47">
        <f t="shared" si="1"/>
        <v>19397.666666666668</v>
      </c>
      <c r="M47">
        <f t="shared" si="1"/>
        <v>26037.666666666668</v>
      </c>
      <c r="N47">
        <f t="shared" si="1"/>
        <v>62764.666666666664</v>
      </c>
    </row>
    <row r="48" spans="1:19" x14ac:dyDescent="0.25">
      <c r="G48">
        <f t="shared" ref="G48:N48" si="2">G39-$S$44</f>
        <v>68835.666666666672</v>
      </c>
      <c r="H48">
        <f t="shared" si="2"/>
        <v>73008.666666666672</v>
      </c>
      <c r="I48">
        <f t="shared" si="2"/>
        <v>74175.666666666672</v>
      </c>
      <c r="J48">
        <f t="shared" si="2"/>
        <v>71484.666666666672</v>
      </c>
      <c r="K48">
        <f t="shared" si="2"/>
        <v>44235.666666666664</v>
      </c>
      <c r="L48">
        <f t="shared" si="2"/>
        <v>29375.666666666668</v>
      </c>
      <c r="M48">
        <f t="shared" si="2"/>
        <v>28566.666666666668</v>
      </c>
      <c r="N48">
        <f t="shared" si="2"/>
        <v>72854.666666666672</v>
      </c>
    </row>
    <row r="49" spans="3:17" x14ac:dyDescent="0.25">
      <c r="G49">
        <f t="shared" ref="G49:N49" si="3">G40-$S$44</f>
        <v>63024.666666666664</v>
      </c>
      <c r="H49">
        <f t="shared" si="3"/>
        <v>68603.666666666672</v>
      </c>
      <c r="I49">
        <f t="shared" si="3"/>
        <v>78918.666666666672</v>
      </c>
      <c r="J49">
        <f t="shared" si="3"/>
        <v>72334.666666666672</v>
      </c>
      <c r="K49">
        <f t="shared" si="3"/>
        <v>41010.666666666664</v>
      </c>
      <c r="L49">
        <f t="shared" si="3"/>
        <v>32178.666666666668</v>
      </c>
      <c r="M49">
        <f t="shared" si="3"/>
        <v>21484.666666666668</v>
      </c>
      <c r="N49">
        <f t="shared" si="3"/>
        <v>67303.666666666672</v>
      </c>
    </row>
    <row r="50" spans="3:17" x14ac:dyDescent="0.25">
      <c r="G50">
        <f t="shared" ref="G50:N50" si="4">G41-$S$44</f>
        <v>72524.666666666672</v>
      </c>
      <c r="H50">
        <f t="shared" si="4"/>
        <v>78046.666666666672</v>
      </c>
      <c r="I50">
        <f t="shared" si="4"/>
        <v>77653.666666666672</v>
      </c>
      <c r="J50">
        <f t="shared" si="4"/>
        <v>74639.666666666672</v>
      </c>
      <c r="K50">
        <f t="shared" si="4"/>
        <v>37954.666666666664</v>
      </c>
      <c r="L50">
        <f t="shared" si="4"/>
        <v>28833.666666666668</v>
      </c>
      <c r="M50">
        <f t="shared" si="4"/>
        <v>28166.666666666668</v>
      </c>
      <c r="N50">
        <f t="shared" si="4"/>
        <v>77604.666666666672</v>
      </c>
    </row>
    <row r="51" spans="3:17" x14ac:dyDescent="0.25">
      <c r="G51">
        <f t="shared" ref="G51:N51" si="5">G42-$S$44</f>
        <v>76894.666666666672</v>
      </c>
      <c r="H51">
        <f t="shared" si="5"/>
        <v>80745.666666666672</v>
      </c>
      <c r="I51">
        <f t="shared" si="5"/>
        <v>80421.666666666672</v>
      </c>
      <c r="J51">
        <f t="shared" si="5"/>
        <v>71631.666666666672</v>
      </c>
      <c r="K51">
        <f t="shared" si="5"/>
        <v>36197.666666666664</v>
      </c>
      <c r="L51">
        <f t="shared" si="5"/>
        <v>27758.666666666668</v>
      </c>
      <c r="M51">
        <f t="shared" si="5"/>
        <v>26873.666666666668</v>
      </c>
      <c r="N51">
        <f t="shared" si="5"/>
        <v>74688.666666666672</v>
      </c>
    </row>
    <row r="52" spans="3:17" x14ac:dyDescent="0.25">
      <c r="P52" t="s">
        <v>18</v>
      </c>
      <c r="Q52">
        <f>AVERAGE(G46:G51,N46:N51)</f>
        <v>70439.416666666657</v>
      </c>
    </row>
    <row r="54" spans="3:17" x14ac:dyDescent="0.25">
      <c r="D54" t="s">
        <v>28</v>
      </c>
      <c r="G54">
        <f>AVERAGE(G46:G51)</f>
        <v>70613.333333333343</v>
      </c>
      <c r="H54">
        <f t="shared" ref="H54:M54" si="6">AVERAGE(H46:H51)</f>
        <v>72634.333333333343</v>
      </c>
      <c r="I54">
        <f t="shared" si="6"/>
        <v>76377.166666666672</v>
      </c>
      <c r="J54">
        <f t="shared" si="6"/>
        <v>73810.166666666672</v>
      </c>
      <c r="K54">
        <f t="shared" si="6"/>
        <v>40634.999999999993</v>
      </c>
      <c r="L54">
        <f t="shared" si="6"/>
        <v>27725</v>
      </c>
      <c r="M54">
        <f t="shared" si="6"/>
        <v>26703.833333333332</v>
      </c>
      <c r="N54">
        <f>AVERAGE(N46:N51)</f>
        <v>70265.500000000015</v>
      </c>
    </row>
    <row r="55" spans="3:17" x14ac:dyDescent="0.25">
      <c r="D55" t="s">
        <v>29</v>
      </c>
      <c r="G55">
        <f>MEDIAN(G46:G51)</f>
        <v>71200.166666666672</v>
      </c>
      <c r="H55">
        <f t="shared" ref="H55:N55" si="7">MEDIAN(H46:H51)</f>
        <v>72134.166666666672</v>
      </c>
      <c r="I55">
        <f t="shared" si="7"/>
        <v>76427.666666666672</v>
      </c>
      <c r="J55">
        <f t="shared" si="7"/>
        <v>71983.166666666672</v>
      </c>
      <c r="K55">
        <f t="shared" si="7"/>
        <v>41074.166666666664</v>
      </c>
      <c r="L55">
        <f t="shared" si="7"/>
        <v>28819.666666666668</v>
      </c>
      <c r="M55">
        <f t="shared" si="7"/>
        <v>27520.166666666668</v>
      </c>
      <c r="N55">
        <f t="shared" si="7"/>
        <v>70079.166666666672</v>
      </c>
    </row>
    <row r="56" spans="3:17" x14ac:dyDescent="0.25">
      <c r="D56" t="s">
        <v>30</v>
      </c>
      <c r="G56">
        <f>STDEV(G46:G51)</f>
        <v>4576.5326467388695</v>
      </c>
      <c r="H56">
        <f t="shared" ref="H56:N56" si="8">STDEV(H46:H51)</f>
        <v>6090.7893631832885</v>
      </c>
      <c r="I56">
        <f t="shared" si="8"/>
        <v>3187.3113277494558</v>
      </c>
      <c r="J56">
        <f t="shared" si="8"/>
        <v>4470.1083991330679</v>
      </c>
      <c r="K56">
        <f t="shared" si="8"/>
        <v>3072.3045204970595</v>
      </c>
      <c r="L56">
        <f t="shared" si="8"/>
        <v>4342.8664113309769</v>
      </c>
      <c r="M56">
        <f t="shared" si="8"/>
        <v>2794.0527852327104</v>
      </c>
      <c r="N56">
        <f t="shared" si="8"/>
        <v>5661.9702724993795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100.65623768888869</v>
      </c>
      <c r="H61">
        <f t="shared" ref="H61:N61" si="9">H46/$Q$52*100</f>
        <v>101.16447585572948</v>
      </c>
      <c r="I61">
        <f t="shared" si="9"/>
        <v>106.76077432971363</v>
      </c>
      <c r="J61">
        <f t="shared" si="9"/>
        <v>117.05472669776513</v>
      </c>
      <c r="K61">
        <f t="shared" si="9"/>
        <v>61.433879941746639</v>
      </c>
      <c r="L61">
        <f t="shared" si="9"/>
        <v>40.894243634896661</v>
      </c>
      <c r="M61">
        <f t="shared" si="9"/>
        <v>41.303105623863537</v>
      </c>
      <c r="N61">
        <f t="shared" si="9"/>
        <v>94.232277619183407</v>
      </c>
    </row>
    <row r="62" spans="3:17" x14ac:dyDescent="0.25">
      <c r="G62">
        <f t="shared" ref="G62:N62" si="10">G47/$Q$52*100</f>
        <v>101.50377452018462</v>
      </c>
      <c r="H62">
        <f t="shared" si="10"/>
        <v>91.059338225638356</v>
      </c>
      <c r="I62">
        <f t="shared" si="10"/>
        <v>102.06170077596235</v>
      </c>
      <c r="J62">
        <f t="shared" si="10"/>
        <v>99.827156433483637</v>
      </c>
      <c r="K62">
        <f t="shared" si="10"/>
        <v>58.40148685690896</v>
      </c>
      <c r="L62">
        <f t="shared" si="10"/>
        <v>27.538085328645305</v>
      </c>
      <c r="M62">
        <f t="shared" si="10"/>
        <v>36.964625629826109</v>
      </c>
      <c r="N62">
        <f t="shared" si="10"/>
        <v>89.104466840890467</v>
      </c>
    </row>
    <row r="63" spans="3:17" x14ac:dyDescent="0.25">
      <c r="G63">
        <f t="shared" ref="G63:N63" si="11">G48/$Q$52*100</f>
        <v>97.723220781924908</v>
      </c>
      <c r="H63">
        <f t="shared" si="11"/>
        <v>103.64746064289292</v>
      </c>
      <c r="I63">
        <f t="shared" si="11"/>
        <v>105.30420349401912</v>
      </c>
      <c r="J63">
        <f t="shared" si="11"/>
        <v>101.48389928460983</v>
      </c>
      <c r="K63">
        <f t="shared" si="11"/>
        <v>62.799592557670728</v>
      </c>
      <c r="L63">
        <f t="shared" si="11"/>
        <v>41.703449654726946</v>
      </c>
      <c r="M63">
        <f t="shared" si="11"/>
        <v>40.554944970441511</v>
      </c>
      <c r="N63">
        <f t="shared" si="11"/>
        <v>103.42883305157034</v>
      </c>
    </row>
    <row r="64" spans="3:17" x14ac:dyDescent="0.25">
      <c r="G64">
        <f t="shared" ref="G64:N64" si="12">G49/$Q$52*100</f>
        <v>89.473578358707783</v>
      </c>
      <c r="H64">
        <f t="shared" si="12"/>
        <v>97.393859735257152</v>
      </c>
      <c r="I64">
        <f t="shared" si="12"/>
        <v>112.03764937481739</v>
      </c>
      <c r="J64">
        <f t="shared" si="12"/>
        <v>102.69061001593569</v>
      </c>
      <c r="K64">
        <f t="shared" si="12"/>
        <v>58.221190077052029</v>
      </c>
      <c r="L64">
        <f t="shared" si="12"/>
        <v>45.682755748734436</v>
      </c>
      <c r="M64">
        <f t="shared" si="12"/>
        <v>30.500915088971258</v>
      </c>
      <c r="N64">
        <f t="shared" si="12"/>
        <v>95.548302146170556</v>
      </c>
    </row>
    <row r="65" spans="4:14" x14ac:dyDescent="0.25">
      <c r="G65">
        <f t="shared" ref="G65:N65" si="13">G50/$Q$52*100</f>
        <v>102.96034535587913</v>
      </c>
      <c r="H65">
        <f t="shared" si="13"/>
        <v>110.79970613044546</v>
      </c>
      <c r="I65">
        <f t="shared" si="13"/>
        <v>110.24177987466773</v>
      </c>
      <c r="J65">
        <f t="shared" si="13"/>
        <v>105.96292558735465</v>
      </c>
      <c r="K65">
        <f t="shared" si="13"/>
        <v>53.882710083014608</v>
      </c>
      <c r="L65">
        <f t="shared" si="13"/>
        <v>40.933994106046221</v>
      </c>
      <c r="M65">
        <f t="shared" si="13"/>
        <v>39.987081096876402</v>
      </c>
      <c r="N65">
        <f t="shared" si="13"/>
        <v>110.17221655015601</v>
      </c>
    </row>
    <row r="66" spans="4:14" x14ac:dyDescent="0.25">
      <c r="G66">
        <f t="shared" ref="G66:N66" si="14">G51/$Q$52*100</f>
        <v>109.16425817457794</v>
      </c>
      <c r="H66">
        <f t="shared" si="14"/>
        <v>114.63136761732602</v>
      </c>
      <c r="I66">
        <f t="shared" si="14"/>
        <v>114.17139787973829</v>
      </c>
      <c r="J66">
        <f t="shared" si="14"/>
        <v>101.69258925814502</v>
      </c>
      <c r="K66">
        <f t="shared" si="14"/>
        <v>51.388368018379857</v>
      </c>
      <c r="L66">
        <f t="shared" si="14"/>
        <v>39.407859945839988</v>
      </c>
      <c r="M66">
        <f t="shared" si="14"/>
        <v>38.151461125577185</v>
      </c>
      <c r="N66">
        <f t="shared" si="14"/>
        <v>106.03248891186637</v>
      </c>
    </row>
    <row r="69" spans="4:14" x14ac:dyDescent="0.25">
      <c r="D69" s="1" t="s">
        <v>28</v>
      </c>
      <c r="G69">
        <f t="shared" ref="G69:N69" si="15">AVERAGE(G61:G66)</f>
        <v>100.24690248002719</v>
      </c>
      <c r="H69">
        <f t="shared" si="15"/>
        <v>103.1160347012149</v>
      </c>
      <c r="I69">
        <f t="shared" si="15"/>
        <v>108.42958428815308</v>
      </c>
      <c r="J69">
        <f t="shared" si="15"/>
        <v>104.785317879549</v>
      </c>
      <c r="K69">
        <f t="shared" si="15"/>
        <v>57.687871255795471</v>
      </c>
      <c r="L69">
        <f t="shared" si="15"/>
        <v>39.36006473648159</v>
      </c>
      <c r="M69">
        <f t="shared" si="15"/>
        <v>37.910355589259332</v>
      </c>
      <c r="N69">
        <f t="shared" si="15"/>
        <v>99.753097519972854</v>
      </c>
    </row>
    <row r="70" spans="4:14" x14ac:dyDescent="0.25">
      <c r="D70" s="1" t="s">
        <v>29</v>
      </c>
      <c r="G70">
        <f t="shared" ref="G70:N70" si="16">MEDIAN(G61:G66)</f>
        <v>101.08000610453666</v>
      </c>
      <c r="H70">
        <f t="shared" si="16"/>
        <v>102.4059682493112</v>
      </c>
      <c r="I70">
        <f t="shared" si="16"/>
        <v>108.50127710219067</v>
      </c>
      <c r="J70">
        <f t="shared" si="16"/>
        <v>102.19159963704035</v>
      </c>
      <c r="K70">
        <f t="shared" si="16"/>
        <v>58.311338466980494</v>
      </c>
      <c r="L70">
        <f t="shared" si="16"/>
        <v>40.914118870471441</v>
      </c>
      <c r="M70">
        <f t="shared" si="16"/>
        <v>39.069271111226797</v>
      </c>
      <c r="N70">
        <f t="shared" si="16"/>
        <v>99.488567598870446</v>
      </c>
    </row>
    <row r="71" spans="4:14" x14ac:dyDescent="0.25">
      <c r="D71" s="1" t="s">
        <v>30</v>
      </c>
      <c r="G71">
        <f t="shared" ref="G71:N71" si="17">STDEV(G61:G66)</f>
        <v>6.497118890685786</v>
      </c>
      <c r="H71">
        <f t="shared" si="17"/>
        <v>8.6468481021160581</v>
      </c>
      <c r="I71">
        <f t="shared" si="17"/>
        <v>4.5248973920843873</v>
      </c>
      <c r="J71">
        <f t="shared" si="17"/>
        <v>6.3460326769690836</v>
      </c>
      <c r="K71">
        <f t="shared" si="17"/>
        <v>4.3616268644526377</v>
      </c>
      <c r="L71">
        <f t="shared" si="17"/>
        <v>6.1653923567855395</v>
      </c>
      <c r="M71">
        <f t="shared" si="17"/>
        <v>3.9666040939190697</v>
      </c>
      <c r="N71">
        <f t="shared" si="17"/>
        <v>8.0380709273799749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B5BF5-AFA2-4A72-8982-9BE772F3A9FB}">
  <dimension ref="A1:AC86"/>
  <sheetViews>
    <sheetView tabSelected="1" topLeftCell="J1" workbookViewId="0">
      <selection activeCell="AF69" sqref="AF69"/>
    </sheetView>
  </sheetViews>
  <sheetFormatPr defaultRowHeight="15" x14ac:dyDescent="0.25"/>
  <sheetData>
    <row r="1" spans="1:29" x14ac:dyDescent="0.25">
      <c r="A1" s="1" t="s">
        <v>85</v>
      </c>
      <c r="K1" s="1" t="s">
        <v>86</v>
      </c>
      <c r="U1" s="1" t="s">
        <v>87</v>
      </c>
    </row>
    <row r="3" spans="1:29" x14ac:dyDescent="0.25">
      <c r="B3" s="1" t="s">
        <v>16</v>
      </c>
      <c r="K3" s="1" t="s">
        <v>16</v>
      </c>
      <c r="V3" s="1" t="s">
        <v>16</v>
      </c>
    </row>
    <row r="4" spans="1:29" x14ac:dyDescent="0.25">
      <c r="B4" s="7" t="s">
        <v>18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24</v>
      </c>
      <c r="I4" s="7" t="s">
        <v>18</v>
      </c>
      <c r="K4" s="7" t="s">
        <v>18</v>
      </c>
      <c r="L4" s="7" t="s">
        <v>19</v>
      </c>
      <c r="M4" s="7" t="s">
        <v>20</v>
      </c>
      <c r="N4" s="7" t="s">
        <v>21</v>
      </c>
      <c r="O4" s="7" t="s">
        <v>22</v>
      </c>
      <c r="P4" s="7" t="s">
        <v>23</v>
      </c>
      <c r="Q4" s="7" t="s">
        <v>24</v>
      </c>
      <c r="R4" s="7" t="s">
        <v>18</v>
      </c>
      <c r="V4" s="7" t="s">
        <v>18</v>
      </c>
      <c r="W4" s="7" t="s">
        <v>19</v>
      </c>
      <c r="X4" s="7" t="s">
        <v>20</v>
      </c>
      <c r="Y4" s="7" t="s">
        <v>21</v>
      </c>
      <c r="Z4" s="7" t="s">
        <v>22</v>
      </c>
      <c r="AA4" s="7" t="s">
        <v>23</v>
      </c>
      <c r="AB4" s="7" t="s">
        <v>24</v>
      </c>
      <c r="AC4" s="7" t="s">
        <v>18</v>
      </c>
    </row>
    <row r="5" spans="1:29" x14ac:dyDescent="0.25">
      <c r="B5">
        <f>'00h'!G46</f>
        <v>36694.333333333336</v>
      </c>
      <c r="C5">
        <f>'00h'!H46</f>
        <v>36659.333333333336</v>
      </c>
      <c r="D5">
        <f>'00h'!I46</f>
        <v>36251.333333333336</v>
      </c>
      <c r="E5">
        <f>'00h'!J46</f>
        <v>36828.333333333336</v>
      </c>
      <c r="F5">
        <f>'00h'!K46</f>
        <v>32731.333333333332</v>
      </c>
      <c r="G5">
        <f>'00h'!L46</f>
        <v>33497.333333333336</v>
      </c>
      <c r="H5">
        <f>'00h'!M46</f>
        <v>32331.333333333332</v>
      </c>
      <c r="I5">
        <f>'00h'!N46</f>
        <v>30982.333333333332</v>
      </c>
      <c r="K5">
        <f>B5/B5*100</f>
        <v>100</v>
      </c>
      <c r="L5">
        <f t="shared" ref="L5:L10" si="0">C5/C5*100</f>
        <v>100</v>
      </c>
      <c r="M5">
        <f t="shared" ref="M5:M10" si="1">D5/D5*100</f>
        <v>100</v>
      </c>
      <c r="N5">
        <f t="shared" ref="N5:N10" si="2">E5/E5*100</f>
        <v>100</v>
      </c>
      <c r="O5">
        <f t="shared" ref="O5:O10" si="3">F5/F5*100</f>
        <v>100</v>
      </c>
      <c r="P5">
        <f t="shared" ref="P5:P10" si="4">G5/G5*100</f>
        <v>100</v>
      </c>
      <c r="Q5">
        <f t="shared" ref="Q5:R10" si="5">H5/H5*100</f>
        <v>100</v>
      </c>
      <c r="R5">
        <f t="shared" si="5"/>
        <v>100</v>
      </c>
      <c r="V5">
        <f>K5/$T$14*100</f>
        <v>100</v>
      </c>
      <c r="W5">
        <f t="shared" ref="W5:W10" si="6">L5/$T$14*100</f>
        <v>100</v>
      </c>
      <c r="X5">
        <f t="shared" ref="X5:X10" si="7">M5/$T$14*100</f>
        <v>100</v>
      </c>
      <c r="Y5">
        <f t="shared" ref="Y5:Y10" si="8">N5/$T$14*100</f>
        <v>100</v>
      </c>
      <c r="Z5">
        <f t="shared" ref="Z5:Z10" si="9">O5/$T$14*100</f>
        <v>100</v>
      </c>
      <c r="AA5">
        <f t="shared" ref="AA5:AA10" si="10">P5/$T$14*100</f>
        <v>100</v>
      </c>
      <c r="AB5">
        <f t="shared" ref="AB5:AB10" si="11">Q5/$T$14*100</f>
        <v>100</v>
      </c>
      <c r="AC5">
        <f t="shared" ref="AC5:AC10" si="12">R5/$T$14*100</f>
        <v>100</v>
      </c>
    </row>
    <row r="6" spans="1:29" x14ac:dyDescent="0.25">
      <c r="B6">
        <f>'00h'!G47</f>
        <v>35542.333333333336</v>
      </c>
      <c r="C6">
        <f>'00h'!H47</f>
        <v>30694.333333333332</v>
      </c>
      <c r="D6">
        <f>'00h'!I47</f>
        <v>34354.333333333336</v>
      </c>
      <c r="E6">
        <f>'00h'!J47</f>
        <v>33595.333333333336</v>
      </c>
      <c r="F6">
        <f>'00h'!K47</f>
        <v>35001.333333333336</v>
      </c>
      <c r="G6">
        <f>'00h'!L47</f>
        <v>18334.333333333332</v>
      </c>
      <c r="H6">
        <f>'00h'!M47</f>
        <v>29668.333333333332</v>
      </c>
      <c r="I6">
        <f>'00h'!N47</f>
        <v>31045.333333333332</v>
      </c>
      <c r="K6">
        <f t="shared" ref="K6:K10" si="13">B6/B6*100</f>
        <v>100</v>
      </c>
      <c r="L6">
        <f t="shared" si="0"/>
        <v>100</v>
      </c>
      <c r="M6">
        <f t="shared" si="1"/>
        <v>100</v>
      </c>
      <c r="N6">
        <f t="shared" si="2"/>
        <v>100</v>
      </c>
      <c r="O6">
        <f t="shared" si="3"/>
        <v>100</v>
      </c>
      <c r="P6">
        <f t="shared" si="4"/>
        <v>100</v>
      </c>
      <c r="Q6">
        <f t="shared" si="5"/>
        <v>100</v>
      </c>
      <c r="R6">
        <f t="shared" si="5"/>
        <v>100</v>
      </c>
      <c r="V6">
        <f t="shared" ref="V6:V10" si="14">K6/$T$14*100</f>
        <v>100</v>
      </c>
      <c r="W6">
        <f t="shared" si="6"/>
        <v>100</v>
      </c>
      <c r="X6">
        <f t="shared" si="7"/>
        <v>100</v>
      </c>
      <c r="Y6">
        <f t="shared" si="8"/>
        <v>100</v>
      </c>
      <c r="Z6">
        <f t="shared" si="9"/>
        <v>100</v>
      </c>
      <c r="AA6">
        <f t="shared" si="10"/>
        <v>100</v>
      </c>
      <c r="AB6">
        <f t="shared" si="11"/>
        <v>100</v>
      </c>
      <c r="AC6">
        <f t="shared" si="12"/>
        <v>100</v>
      </c>
    </row>
    <row r="7" spans="1:29" x14ac:dyDescent="0.25">
      <c r="B7">
        <f>'00h'!G48</f>
        <v>34165.333333333336</v>
      </c>
      <c r="C7">
        <f>'00h'!H48</f>
        <v>35120.333333333336</v>
      </c>
      <c r="D7">
        <f>'00h'!I48</f>
        <v>37636.333333333336</v>
      </c>
      <c r="E7">
        <f>'00h'!J48</f>
        <v>36244.333333333336</v>
      </c>
      <c r="F7">
        <f>'00h'!K48</f>
        <v>39477.333333333336</v>
      </c>
      <c r="G7">
        <f>'00h'!L48</f>
        <v>36266.333333333336</v>
      </c>
      <c r="H7">
        <f>'00h'!M48</f>
        <v>32752.333333333332</v>
      </c>
      <c r="I7">
        <f>'00h'!N48</f>
        <v>36244.333333333336</v>
      </c>
      <c r="K7">
        <f t="shared" si="13"/>
        <v>100</v>
      </c>
      <c r="L7">
        <f t="shared" si="0"/>
        <v>100</v>
      </c>
      <c r="M7">
        <f t="shared" si="1"/>
        <v>100</v>
      </c>
      <c r="N7">
        <f t="shared" si="2"/>
        <v>100</v>
      </c>
      <c r="O7">
        <f t="shared" si="3"/>
        <v>100</v>
      </c>
      <c r="P7">
        <f t="shared" si="4"/>
        <v>100</v>
      </c>
      <c r="Q7">
        <f t="shared" si="5"/>
        <v>100</v>
      </c>
      <c r="R7">
        <f t="shared" si="5"/>
        <v>100</v>
      </c>
      <c r="V7">
        <f t="shared" si="14"/>
        <v>100</v>
      </c>
      <c r="W7">
        <f t="shared" si="6"/>
        <v>100</v>
      </c>
      <c r="X7">
        <f t="shared" si="7"/>
        <v>100</v>
      </c>
      <c r="Y7">
        <f t="shared" si="8"/>
        <v>100</v>
      </c>
      <c r="Z7">
        <f t="shared" si="9"/>
        <v>100</v>
      </c>
      <c r="AA7">
        <f t="shared" si="10"/>
        <v>100</v>
      </c>
      <c r="AB7">
        <f t="shared" si="11"/>
        <v>100</v>
      </c>
      <c r="AC7">
        <f t="shared" si="12"/>
        <v>100</v>
      </c>
    </row>
    <row r="8" spans="1:29" x14ac:dyDescent="0.25">
      <c r="B8">
        <f>'00h'!G49</f>
        <v>34523.333333333336</v>
      </c>
      <c r="C8">
        <f>'00h'!H49</f>
        <v>34474.333333333336</v>
      </c>
      <c r="D8">
        <f>'00h'!I49</f>
        <v>41317.333333333336</v>
      </c>
      <c r="E8">
        <f>'00h'!J49</f>
        <v>35254.333333333336</v>
      </c>
      <c r="F8">
        <f>'00h'!K49</f>
        <v>39997.333333333336</v>
      </c>
      <c r="G8">
        <f>'00h'!L49</f>
        <v>34333.333333333336</v>
      </c>
      <c r="H8">
        <f>'00h'!M49</f>
        <v>27679.333333333332</v>
      </c>
      <c r="I8">
        <f>'00h'!N49</f>
        <v>33258.333333333336</v>
      </c>
      <c r="K8">
        <f t="shared" si="13"/>
        <v>100</v>
      </c>
      <c r="L8">
        <f t="shared" si="0"/>
        <v>100</v>
      </c>
      <c r="M8">
        <f t="shared" si="1"/>
        <v>100</v>
      </c>
      <c r="N8">
        <f t="shared" si="2"/>
        <v>100</v>
      </c>
      <c r="O8">
        <f t="shared" si="3"/>
        <v>100</v>
      </c>
      <c r="P8">
        <f t="shared" si="4"/>
        <v>100</v>
      </c>
      <c r="Q8">
        <f t="shared" si="5"/>
        <v>100</v>
      </c>
      <c r="R8">
        <f t="shared" si="5"/>
        <v>100</v>
      </c>
      <c r="V8">
        <f t="shared" si="14"/>
        <v>100</v>
      </c>
      <c r="W8">
        <f t="shared" si="6"/>
        <v>100</v>
      </c>
      <c r="X8">
        <f t="shared" si="7"/>
        <v>100</v>
      </c>
      <c r="Y8">
        <f t="shared" si="8"/>
        <v>100</v>
      </c>
      <c r="Z8">
        <f t="shared" si="9"/>
        <v>100</v>
      </c>
      <c r="AA8">
        <f t="shared" si="10"/>
        <v>100</v>
      </c>
      <c r="AB8">
        <f t="shared" si="11"/>
        <v>100</v>
      </c>
      <c r="AC8">
        <f t="shared" si="12"/>
        <v>100</v>
      </c>
    </row>
    <row r="9" spans="1:29" x14ac:dyDescent="0.25">
      <c r="B9">
        <f>'00h'!G50</f>
        <v>41100.333333333336</v>
      </c>
      <c r="C9">
        <f>'00h'!H50</f>
        <v>39990.333333333336</v>
      </c>
      <c r="D9">
        <f>'00h'!I50</f>
        <v>40762.333333333336</v>
      </c>
      <c r="E9">
        <f>'00h'!J50</f>
        <v>37235.333333333336</v>
      </c>
      <c r="F9">
        <f>'00h'!K50</f>
        <v>37045.333333333336</v>
      </c>
      <c r="G9">
        <f>'00h'!L50</f>
        <v>39322.333333333336</v>
      </c>
      <c r="H9">
        <f>'00h'!M50</f>
        <v>35085.333333333336</v>
      </c>
      <c r="I9">
        <f>'00h'!N50</f>
        <v>42111.333333333336</v>
      </c>
      <c r="K9">
        <f t="shared" si="13"/>
        <v>100</v>
      </c>
      <c r="L9">
        <f t="shared" si="0"/>
        <v>100</v>
      </c>
      <c r="M9">
        <f t="shared" si="1"/>
        <v>100</v>
      </c>
      <c r="N9">
        <f t="shared" si="2"/>
        <v>100</v>
      </c>
      <c r="O9">
        <f t="shared" si="3"/>
        <v>100</v>
      </c>
      <c r="P9">
        <f t="shared" si="4"/>
        <v>100</v>
      </c>
      <c r="Q9">
        <f t="shared" si="5"/>
        <v>100</v>
      </c>
      <c r="R9">
        <f t="shared" si="5"/>
        <v>100</v>
      </c>
      <c r="V9">
        <f t="shared" si="14"/>
        <v>100</v>
      </c>
      <c r="W9">
        <f t="shared" si="6"/>
        <v>100</v>
      </c>
      <c r="X9">
        <f t="shared" si="7"/>
        <v>100</v>
      </c>
      <c r="Y9">
        <f t="shared" si="8"/>
        <v>100</v>
      </c>
      <c r="Z9">
        <f t="shared" si="9"/>
        <v>100</v>
      </c>
      <c r="AA9">
        <f t="shared" si="10"/>
        <v>100</v>
      </c>
      <c r="AB9">
        <f t="shared" si="11"/>
        <v>100</v>
      </c>
      <c r="AC9">
        <f t="shared" si="12"/>
        <v>100</v>
      </c>
    </row>
    <row r="10" spans="1:29" x14ac:dyDescent="0.25">
      <c r="B10" s="7">
        <f>'00h'!G51</f>
        <v>38907.333333333336</v>
      </c>
      <c r="C10" s="7">
        <f>'00h'!H51</f>
        <v>41500.333333333336</v>
      </c>
      <c r="D10" s="7">
        <f>'00h'!I51</f>
        <v>39990.333333333336</v>
      </c>
      <c r="E10" s="7">
        <f>'00h'!J51</f>
        <v>37102.333333333336</v>
      </c>
      <c r="F10" s="7">
        <f>'00h'!K51</f>
        <v>35872.333333333336</v>
      </c>
      <c r="G10" s="7">
        <f>'00h'!L51</f>
        <v>40278.333333333336</v>
      </c>
      <c r="H10" s="7">
        <f>'00h'!M51</f>
        <v>34685.333333333336</v>
      </c>
      <c r="I10" s="7">
        <f>'00h'!N51</f>
        <v>36968.333333333336</v>
      </c>
      <c r="K10" s="7">
        <f t="shared" si="13"/>
        <v>100</v>
      </c>
      <c r="L10" s="7">
        <f t="shared" si="0"/>
        <v>100</v>
      </c>
      <c r="M10" s="7">
        <f t="shared" si="1"/>
        <v>100</v>
      </c>
      <c r="N10" s="7">
        <f t="shared" si="2"/>
        <v>100</v>
      </c>
      <c r="O10" s="7">
        <f t="shared" si="3"/>
        <v>100</v>
      </c>
      <c r="P10" s="7">
        <f t="shared" si="4"/>
        <v>100</v>
      </c>
      <c r="Q10" s="7">
        <f t="shared" si="5"/>
        <v>100</v>
      </c>
      <c r="R10" s="7">
        <f t="shared" si="5"/>
        <v>100</v>
      </c>
      <c r="V10" s="7">
        <f t="shared" si="14"/>
        <v>100</v>
      </c>
      <c r="W10" s="7">
        <f t="shared" si="6"/>
        <v>100</v>
      </c>
      <c r="X10" s="7">
        <f t="shared" si="7"/>
        <v>100</v>
      </c>
      <c r="Y10" s="7">
        <f t="shared" si="8"/>
        <v>100</v>
      </c>
      <c r="Z10" s="7">
        <f t="shared" si="9"/>
        <v>100</v>
      </c>
      <c r="AA10" s="7">
        <f t="shared" si="10"/>
        <v>100</v>
      </c>
      <c r="AB10" s="7">
        <f t="shared" si="11"/>
        <v>100</v>
      </c>
      <c r="AC10" s="7">
        <f t="shared" si="12"/>
        <v>100</v>
      </c>
    </row>
    <row r="11" spans="1:29" x14ac:dyDescent="0.25">
      <c r="A11" t="s">
        <v>88</v>
      </c>
      <c r="B11">
        <f>AVERAGE(B5:B10)</f>
        <v>36822.166666666672</v>
      </c>
      <c r="C11">
        <f t="shared" ref="C11:I11" si="15">AVERAGE(C5:C10)</f>
        <v>36406.500000000007</v>
      </c>
      <c r="D11">
        <f t="shared" si="15"/>
        <v>38385.333333333336</v>
      </c>
      <c r="E11">
        <f t="shared" si="15"/>
        <v>36043.333333333336</v>
      </c>
      <c r="F11">
        <f t="shared" si="15"/>
        <v>36687.500000000007</v>
      </c>
      <c r="G11">
        <f t="shared" si="15"/>
        <v>33672.000000000007</v>
      </c>
      <c r="H11">
        <f t="shared" si="15"/>
        <v>32033.666666666668</v>
      </c>
      <c r="I11">
        <f t="shared" si="15"/>
        <v>35101.666666666672</v>
      </c>
      <c r="K11">
        <f>AVERAGE(K5:K10)</f>
        <v>100</v>
      </c>
      <c r="L11">
        <f t="shared" ref="L11" si="16">AVERAGE(L5:L10)</f>
        <v>100</v>
      </c>
      <c r="M11">
        <f t="shared" ref="M11" si="17">AVERAGE(M5:M10)</f>
        <v>100</v>
      </c>
      <c r="N11">
        <f t="shared" ref="N11" si="18">AVERAGE(N5:N10)</f>
        <v>100</v>
      </c>
      <c r="O11">
        <f t="shared" ref="O11" si="19">AVERAGE(O5:O10)</f>
        <v>100</v>
      </c>
      <c r="P11">
        <f t="shared" ref="P11" si="20">AVERAGE(P5:P10)</f>
        <v>100</v>
      </c>
      <c r="Q11">
        <f t="shared" ref="Q11" si="21">AVERAGE(Q5:Q10)</f>
        <v>100</v>
      </c>
      <c r="R11">
        <f t="shared" ref="R11" si="22">AVERAGE(R5:R10)</f>
        <v>100</v>
      </c>
      <c r="V11">
        <f>AVERAGE(V5:V10)</f>
        <v>100</v>
      </c>
      <c r="W11">
        <f t="shared" ref="W11" si="23">AVERAGE(W5:W10)</f>
        <v>100</v>
      </c>
      <c r="X11">
        <f t="shared" ref="X11" si="24">AVERAGE(X5:X10)</f>
        <v>100</v>
      </c>
      <c r="Y11">
        <f>AVERAGE(Y5:Y10)</f>
        <v>100</v>
      </c>
      <c r="Z11">
        <f>AVERAGE(Z5:Z10)</f>
        <v>100</v>
      </c>
      <c r="AA11">
        <f t="shared" ref="AA11" si="25">AVERAGE(AA5:AA10)</f>
        <v>100</v>
      </c>
      <c r="AB11">
        <f>AVERAGE(AB5:AB10)</f>
        <v>100</v>
      </c>
      <c r="AC11">
        <f t="shared" ref="AC11" si="26">AVERAGE(AC5:AC10)</f>
        <v>100</v>
      </c>
    </row>
    <row r="12" spans="1:29" x14ac:dyDescent="0.25">
      <c r="A12" t="s">
        <v>29</v>
      </c>
      <c r="B12">
        <f>MEDIAN(B5:B10)</f>
        <v>36118.333333333336</v>
      </c>
      <c r="C12">
        <f t="shared" ref="C12:I12" si="27">MEDIAN(C5:C10)</f>
        <v>35889.833333333336</v>
      </c>
      <c r="D12">
        <f t="shared" si="27"/>
        <v>38813.333333333336</v>
      </c>
      <c r="E12">
        <f t="shared" si="27"/>
        <v>36536.333333333336</v>
      </c>
      <c r="F12">
        <f t="shared" si="27"/>
        <v>36458.833333333336</v>
      </c>
      <c r="G12">
        <f t="shared" si="27"/>
        <v>35299.833333333336</v>
      </c>
      <c r="H12">
        <f t="shared" si="27"/>
        <v>32541.833333333332</v>
      </c>
      <c r="I12">
        <f t="shared" si="27"/>
        <v>34751.333333333336</v>
      </c>
      <c r="K12">
        <f>MEDIAN(K5:K10)</f>
        <v>100</v>
      </c>
      <c r="L12">
        <f t="shared" ref="L12:R12" si="28">MEDIAN(L5:L10)</f>
        <v>100</v>
      </c>
      <c r="M12">
        <f t="shared" si="28"/>
        <v>100</v>
      </c>
      <c r="N12">
        <f t="shared" si="28"/>
        <v>100</v>
      </c>
      <c r="O12">
        <f t="shared" si="28"/>
        <v>100</v>
      </c>
      <c r="P12">
        <f t="shared" si="28"/>
        <v>100</v>
      </c>
      <c r="Q12">
        <f t="shared" si="28"/>
        <v>100</v>
      </c>
      <c r="R12">
        <f t="shared" si="28"/>
        <v>100</v>
      </c>
      <c r="V12">
        <f>MEDIAN(V5:V10)</f>
        <v>100</v>
      </c>
      <c r="W12">
        <f t="shared" ref="W12:AC12" si="29">MEDIAN(W5:W10)</f>
        <v>100</v>
      </c>
      <c r="X12">
        <f t="shared" si="29"/>
        <v>100</v>
      </c>
      <c r="Y12">
        <f t="shared" si="29"/>
        <v>100</v>
      </c>
      <c r="Z12">
        <f t="shared" si="29"/>
        <v>100</v>
      </c>
      <c r="AA12">
        <f t="shared" si="29"/>
        <v>100</v>
      </c>
      <c r="AB12">
        <f t="shared" si="29"/>
        <v>100</v>
      </c>
      <c r="AC12">
        <f t="shared" si="29"/>
        <v>100</v>
      </c>
    </row>
    <row r="13" spans="1:29" x14ac:dyDescent="0.25">
      <c r="A13" t="s">
        <v>30</v>
      </c>
      <c r="B13">
        <f>STDEV(B5:B10)</f>
        <v>2707.3360645968332</v>
      </c>
      <c r="C13">
        <f t="shared" ref="C13:I13" si="30">STDEV(C5:C10)</f>
        <v>3921.0015259709699</v>
      </c>
      <c r="D13">
        <f t="shared" si="30"/>
        <v>2763.5736284745517</v>
      </c>
      <c r="E13">
        <f t="shared" si="30"/>
        <v>1401.0136330528694</v>
      </c>
      <c r="F13">
        <f t="shared" si="30"/>
        <v>2757.7208282686402</v>
      </c>
      <c r="G13">
        <f t="shared" si="30"/>
        <v>7975.1158152509743</v>
      </c>
      <c r="H13">
        <f t="shared" si="30"/>
        <v>2881.1148305242323</v>
      </c>
      <c r="I13">
        <f t="shared" si="30"/>
        <v>4260.1920926956345</v>
      </c>
      <c r="K13">
        <f>STDEV(K5:K10)</f>
        <v>0</v>
      </c>
      <c r="L13">
        <f t="shared" ref="L13:R13" si="31">STDEV(L5:L10)</f>
        <v>0</v>
      </c>
      <c r="M13">
        <f t="shared" si="31"/>
        <v>0</v>
      </c>
      <c r="N13">
        <f t="shared" si="31"/>
        <v>0</v>
      </c>
      <c r="O13">
        <f t="shared" si="31"/>
        <v>0</v>
      </c>
      <c r="P13">
        <f t="shared" si="31"/>
        <v>0</v>
      </c>
      <c r="Q13">
        <f t="shared" si="31"/>
        <v>0</v>
      </c>
      <c r="R13">
        <f t="shared" si="31"/>
        <v>0</v>
      </c>
      <c r="V13">
        <f>STDEV(V5:V10)</f>
        <v>0</v>
      </c>
      <c r="W13">
        <f t="shared" ref="W13:AC13" si="32">STDEV(W5:W10)</f>
        <v>0</v>
      </c>
      <c r="X13">
        <f t="shared" si="32"/>
        <v>0</v>
      </c>
      <c r="Y13">
        <f t="shared" si="32"/>
        <v>0</v>
      </c>
      <c r="Z13">
        <f t="shared" si="32"/>
        <v>0</v>
      </c>
      <c r="AA13">
        <f t="shared" si="32"/>
        <v>0</v>
      </c>
      <c r="AB13">
        <f t="shared" si="32"/>
        <v>0</v>
      </c>
      <c r="AC13">
        <f t="shared" si="32"/>
        <v>0</v>
      </c>
    </row>
    <row r="14" spans="1:29" x14ac:dyDescent="0.25">
      <c r="S14" t="s">
        <v>18</v>
      </c>
      <c r="T14">
        <f>AVERAGE(K5:K10,R5:R10)</f>
        <v>100</v>
      </c>
    </row>
    <row r="15" spans="1:29" x14ac:dyDescent="0.25">
      <c r="B15" s="1" t="s">
        <v>63</v>
      </c>
      <c r="K15" s="1" t="s">
        <v>63</v>
      </c>
      <c r="V15" s="1" t="s">
        <v>63</v>
      </c>
    </row>
    <row r="16" spans="1:29" x14ac:dyDescent="0.25">
      <c r="B16" s="7" t="s">
        <v>18</v>
      </c>
      <c r="C16" s="7" t="s">
        <v>19</v>
      </c>
      <c r="D16" s="7" t="s">
        <v>20</v>
      </c>
      <c r="E16" s="7" t="s">
        <v>21</v>
      </c>
      <c r="F16" s="7" t="s">
        <v>22</v>
      </c>
      <c r="G16" s="7" t="s">
        <v>23</v>
      </c>
      <c r="H16" s="7" t="s">
        <v>24</v>
      </c>
      <c r="I16" s="7" t="s">
        <v>18</v>
      </c>
      <c r="K16" s="7" t="s">
        <v>18</v>
      </c>
      <c r="L16" s="7" t="s">
        <v>19</v>
      </c>
      <c r="M16" s="7" t="s">
        <v>20</v>
      </c>
      <c r="N16" s="7" t="s">
        <v>21</v>
      </c>
      <c r="O16" s="7" t="s">
        <v>22</v>
      </c>
      <c r="P16" s="7" t="s">
        <v>23</v>
      </c>
      <c r="Q16" s="7" t="s">
        <v>24</v>
      </c>
      <c r="R16" s="7" t="s">
        <v>18</v>
      </c>
      <c r="V16" s="7" t="s">
        <v>18</v>
      </c>
      <c r="W16" s="7" t="s">
        <v>19</v>
      </c>
      <c r="X16" s="7" t="s">
        <v>20</v>
      </c>
      <c r="Y16" s="7" t="s">
        <v>21</v>
      </c>
      <c r="Z16" s="7" t="s">
        <v>22</v>
      </c>
      <c r="AA16" s="7" t="s">
        <v>23</v>
      </c>
      <c r="AB16" s="7" t="s">
        <v>24</v>
      </c>
      <c r="AC16" s="7" t="s">
        <v>18</v>
      </c>
    </row>
    <row r="17" spans="1:29" x14ac:dyDescent="0.25">
      <c r="B17">
        <f>'12h'!G46</f>
        <v>94861</v>
      </c>
      <c r="C17">
        <f>'12h'!H46</f>
        <v>91291</v>
      </c>
      <c r="D17">
        <f>'12h'!I46</f>
        <v>97425</v>
      </c>
      <c r="E17">
        <f>'12h'!J46</f>
        <v>100166</v>
      </c>
      <c r="F17">
        <f>'12h'!K46</f>
        <v>95809</v>
      </c>
      <c r="G17">
        <f>'12h'!L46</f>
        <v>93456</v>
      </c>
      <c r="H17">
        <f>'12h'!M46</f>
        <v>92057</v>
      </c>
      <c r="I17">
        <f>'12h'!N46</f>
        <v>87567</v>
      </c>
      <c r="K17">
        <f>B17/B5*100</f>
        <v>258.51675553900236</v>
      </c>
      <c r="L17">
        <f t="shared" ref="L17:Q17" si="33">C17/C5*100</f>
        <v>249.025259597374</v>
      </c>
      <c r="M17">
        <f t="shared" si="33"/>
        <v>268.74873567868764</v>
      </c>
      <c r="N17">
        <f t="shared" si="33"/>
        <v>271.98081187491516</v>
      </c>
      <c r="O17">
        <f t="shared" si="33"/>
        <v>292.71340407764222</v>
      </c>
      <c r="P17">
        <f t="shared" si="33"/>
        <v>278.99534291286864</v>
      </c>
      <c r="Q17">
        <f t="shared" si="33"/>
        <v>284.72998329793597</v>
      </c>
      <c r="R17">
        <f>I17/I5*100</f>
        <v>282.63526525869582</v>
      </c>
      <c r="V17">
        <f>K17/$T$26*100</f>
        <v>98.131246630455948</v>
      </c>
      <c r="W17">
        <f t="shared" ref="W17:W22" si="34">L17/$T$26*100</f>
        <v>94.528337692511371</v>
      </c>
      <c r="X17">
        <f t="shared" ref="X17:X22" si="35">M17/$T$26*100</f>
        <v>102.01523846112821</v>
      </c>
      <c r="Y17">
        <f t="shared" ref="Y17:Y22" si="36">N17/$T$26*100</f>
        <v>103.24211315897571</v>
      </c>
      <c r="Z17">
        <f t="shared" ref="Z17:Z22" si="37">O17/$T$26*100</f>
        <v>111.11206771759822</v>
      </c>
      <c r="AA17">
        <f t="shared" ref="AA17:AA22" si="38">P17/$T$26*100</f>
        <v>105.90478263990437</v>
      </c>
      <c r="AB17">
        <f t="shared" ref="AB17:AB22" si="39">Q17/$T$26*100</f>
        <v>108.08161411371233</v>
      </c>
      <c r="AC17">
        <f>R17/$T$26*100</f>
        <v>107.28647303242592</v>
      </c>
    </row>
    <row r="18" spans="1:29" x14ac:dyDescent="0.25">
      <c r="B18">
        <f>'12h'!G47</f>
        <v>96055</v>
      </c>
      <c r="C18">
        <f>'12h'!H47</f>
        <v>83450</v>
      </c>
      <c r="D18">
        <f>'12h'!I47</f>
        <v>93828</v>
      </c>
      <c r="E18">
        <f>'12h'!J47</f>
        <v>93034</v>
      </c>
      <c r="F18">
        <f>'12h'!K47</f>
        <v>96744</v>
      </c>
      <c r="G18">
        <f>'12h'!L47</f>
        <v>50623</v>
      </c>
      <c r="H18">
        <f>'12h'!M47</f>
        <v>82312</v>
      </c>
      <c r="I18">
        <f>'12h'!N47</f>
        <v>84370</v>
      </c>
      <c r="K18">
        <f t="shared" ref="K18:R18" si="40">B18/B6*100</f>
        <v>270.25518864827853</v>
      </c>
      <c r="L18">
        <f t="shared" si="40"/>
        <v>271.87428732773691</v>
      </c>
      <c r="M18">
        <f t="shared" si="40"/>
        <v>273.11838390110898</v>
      </c>
      <c r="N18">
        <f t="shared" si="40"/>
        <v>276.92536661837954</v>
      </c>
      <c r="O18">
        <f t="shared" si="40"/>
        <v>276.40089901337086</v>
      </c>
      <c r="P18">
        <f t="shared" si="40"/>
        <v>276.11039397851027</v>
      </c>
      <c r="Q18">
        <f t="shared" si="40"/>
        <v>277.44059322509969</v>
      </c>
      <c r="R18">
        <f t="shared" si="40"/>
        <v>271.76387218690945</v>
      </c>
      <c r="V18">
        <f t="shared" ref="V18:V22" si="41">K18/$T$26*100</f>
        <v>102.58707802173186</v>
      </c>
      <c r="W18">
        <f t="shared" si="34"/>
        <v>103.20167714704466</v>
      </c>
      <c r="X18">
        <f t="shared" si="35"/>
        <v>103.67392795886975</v>
      </c>
      <c r="Y18">
        <f t="shared" si="36"/>
        <v>105.11903336090624</v>
      </c>
      <c r="Z18">
        <f t="shared" si="37"/>
        <v>104.91994893487171</v>
      </c>
      <c r="AA18">
        <f t="shared" si="38"/>
        <v>104.80967514946909</v>
      </c>
      <c r="AB18">
        <f t="shared" si="39"/>
        <v>105.31460996525132</v>
      </c>
      <c r="AC18">
        <f t="shared" ref="AC18:AC22" si="42">R18/$T$26*100</f>
        <v>103.15976429155612</v>
      </c>
    </row>
    <row r="19" spans="1:29" x14ac:dyDescent="0.25">
      <c r="B19">
        <f>'12h'!G48</f>
        <v>91643</v>
      </c>
      <c r="C19">
        <f>'12h'!H48</f>
        <v>94924</v>
      </c>
      <c r="D19">
        <f>'12h'!I48</f>
        <v>100313</v>
      </c>
      <c r="E19">
        <f>'12h'!J48</f>
        <v>99077</v>
      </c>
      <c r="F19">
        <f>'12h'!K48</f>
        <v>103531</v>
      </c>
      <c r="G19">
        <f>'12h'!L48</f>
        <v>96055</v>
      </c>
      <c r="H19">
        <f>'12h'!M48</f>
        <v>86352</v>
      </c>
      <c r="I19">
        <f>'12h'!N48</f>
        <v>99175</v>
      </c>
      <c r="K19">
        <f t="shared" ref="K19:R19" si="43">B19/B7*100</f>
        <v>268.23388229784575</v>
      </c>
      <c r="L19">
        <f t="shared" si="43"/>
        <v>270.28217272045634</v>
      </c>
      <c r="M19">
        <f t="shared" si="43"/>
        <v>266.53234020317245</v>
      </c>
      <c r="N19">
        <f t="shared" si="43"/>
        <v>273.35859398710602</v>
      </c>
      <c r="O19">
        <f t="shared" si="43"/>
        <v>262.25428938124827</v>
      </c>
      <c r="P19">
        <f t="shared" si="43"/>
        <v>264.85997113944057</v>
      </c>
      <c r="Q19">
        <f t="shared" si="43"/>
        <v>263.65144468078608</v>
      </c>
      <c r="R19">
        <f t="shared" si="43"/>
        <v>273.62898108210015</v>
      </c>
      <c r="V19">
        <f t="shared" si="41"/>
        <v>101.8198035308523</v>
      </c>
      <c r="W19">
        <f t="shared" si="34"/>
        <v>102.5973209966464</v>
      </c>
      <c r="X19">
        <f t="shared" si="35"/>
        <v>101.17390943166188</v>
      </c>
      <c r="Y19">
        <f t="shared" si="36"/>
        <v>103.76511011510156</v>
      </c>
      <c r="Z19">
        <f t="shared" si="37"/>
        <v>99.549989699927025</v>
      </c>
      <c r="AA19">
        <f t="shared" si="38"/>
        <v>100.53908922162155</v>
      </c>
      <c r="AB19">
        <f t="shared" si="39"/>
        <v>100.0803405895401</v>
      </c>
      <c r="AC19">
        <f t="shared" si="42"/>
        <v>103.86774726389774</v>
      </c>
    </row>
    <row r="20" spans="1:29" x14ac:dyDescent="0.25">
      <c r="B20">
        <f>'12h'!G49</f>
        <v>86542</v>
      </c>
      <c r="C20">
        <f>'12h'!H49</f>
        <v>91277</v>
      </c>
      <c r="D20">
        <f>'12h'!I49</f>
        <v>107677</v>
      </c>
      <c r="E20">
        <f>'12h'!J49</f>
        <v>97341</v>
      </c>
      <c r="F20">
        <f>'12h'!K49</f>
        <v>102091</v>
      </c>
      <c r="G20">
        <f>'12h'!L49</f>
        <v>101529</v>
      </c>
      <c r="H20">
        <f>'12h'!M49</f>
        <v>67858</v>
      </c>
      <c r="I20">
        <f>'12h'!N49</f>
        <v>89886</v>
      </c>
      <c r="K20">
        <f t="shared" ref="K20:R20" si="44">B20/B8*100</f>
        <v>250.67683692188859</v>
      </c>
      <c r="L20">
        <f t="shared" si="44"/>
        <v>264.76799164595877</v>
      </c>
      <c r="M20">
        <f t="shared" si="44"/>
        <v>260.60975216212728</v>
      </c>
      <c r="N20">
        <f t="shared" si="44"/>
        <v>276.11073815984793</v>
      </c>
      <c r="O20">
        <f>F20/F8*100</f>
        <v>255.24451630108672</v>
      </c>
      <c r="P20">
        <f t="shared" si="44"/>
        <v>295.71553398058251</v>
      </c>
      <c r="Q20">
        <f t="shared" si="44"/>
        <v>245.15763867145162</v>
      </c>
      <c r="R20">
        <f t="shared" si="44"/>
        <v>270.26609872212475</v>
      </c>
      <c r="V20">
        <f t="shared" si="41"/>
        <v>95.155265496178458</v>
      </c>
      <c r="W20">
        <f t="shared" si="34"/>
        <v>100.50417441565089</v>
      </c>
      <c r="X20">
        <f t="shared" si="35"/>
        <v>98.925734273596717</v>
      </c>
      <c r="Y20">
        <f t="shared" si="36"/>
        <v>104.80980579842318</v>
      </c>
      <c r="Z20">
        <f t="shared" si="37"/>
        <v>96.889126308234481</v>
      </c>
      <c r="AA20">
        <f t="shared" si="38"/>
        <v>112.25165632688532</v>
      </c>
      <c r="AB20">
        <f t="shared" si="39"/>
        <v>93.060214428456476</v>
      </c>
      <c r="AC20">
        <f t="shared" si="42"/>
        <v>102.59121941343827</v>
      </c>
    </row>
    <row r="21" spans="1:29" x14ac:dyDescent="0.25">
      <c r="B21">
        <f>'12h'!G50</f>
        <v>99618</v>
      </c>
      <c r="C21">
        <f>'12h'!H50</f>
        <v>103953</v>
      </c>
      <c r="D21">
        <f>'12h'!I50</f>
        <v>104480</v>
      </c>
      <c r="E21">
        <f>'12h'!J50</f>
        <v>100496</v>
      </c>
      <c r="F21">
        <f>'12h'!K50</f>
        <v>99077</v>
      </c>
      <c r="G21">
        <f>'12h'!L50</f>
        <v>102000</v>
      </c>
      <c r="H21">
        <f>'12h'!M50</f>
        <v>90041</v>
      </c>
      <c r="I21">
        <f>'12h'!N50</f>
        <v>104768</v>
      </c>
      <c r="K21">
        <f t="shared" ref="K21:R21" si="45">B21/B9*100</f>
        <v>242.37759628875673</v>
      </c>
      <c r="L21">
        <f t="shared" si="45"/>
        <v>259.94532011902874</v>
      </c>
      <c r="M21">
        <f t="shared" si="45"/>
        <v>256.31506210799182</v>
      </c>
      <c r="N21">
        <f t="shared" si="45"/>
        <v>269.89418652534329</v>
      </c>
      <c r="O21">
        <f t="shared" si="45"/>
        <v>267.44799164987046</v>
      </c>
      <c r="P21">
        <f t="shared" si="45"/>
        <v>259.394576449346</v>
      </c>
      <c r="Q21">
        <f t="shared" si="45"/>
        <v>256.63430113247699</v>
      </c>
      <c r="R21">
        <f t="shared" si="45"/>
        <v>248.78813304415277</v>
      </c>
      <c r="V21">
        <f t="shared" si="41"/>
        <v>92.0049287695809</v>
      </c>
      <c r="W21">
        <f t="shared" si="34"/>
        <v>98.673520274722506</v>
      </c>
      <c r="X21">
        <f t="shared" si="35"/>
        <v>97.295498399620072</v>
      </c>
      <c r="Y21">
        <f t="shared" si="36"/>
        <v>102.4500440090389</v>
      </c>
      <c r="Z21">
        <f t="shared" si="37"/>
        <v>101.52148465074629</v>
      </c>
      <c r="AA21">
        <f t="shared" si="38"/>
        <v>98.464461628728301</v>
      </c>
      <c r="AB21">
        <f t="shared" si="39"/>
        <v>97.416679416999415</v>
      </c>
      <c r="AC21">
        <f t="shared" si="42"/>
        <v>94.438326024879743</v>
      </c>
    </row>
    <row r="22" spans="1:29" x14ac:dyDescent="0.25">
      <c r="B22" s="7">
        <f>'12h'!G51</f>
        <v>101754</v>
      </c>
      <c r="C22" s="7">
        <f>'12h'!H51</f>
        <v>105941</v>
      </c>
      <c r="D22" s="7">
        <f>'12h'!I51</f>
        <v>102590</v>
      </c>
      <c r="E22" s="7">
        <f>'12h'!J51</f>
        <v>94552</v>
      </c>
      <c r="F22" s="7">
        <f>'12h'!K51</f>
        <v>94573</v>
      </c>
      <c r="G22" s="7">
        <f>'12h'!L51</f>
        <v>100847</v>
      </c>
      <c r="H22" s="7">
        <f>'12h'!M51</f>
        <v>88931</v>
      </c>
      <c r="I22" s="7">
        <f>'12h'!N51</f>
        <v>97081</v>
      </c>
      <c r="K22" s="7">
        <f t="shared" ref="K22:R22" si="46">B22/B10*100</f>
        <v>261.52910333955896</v>
      </c>
      <c r="L22" s="7">
        <f t="shared" si="46"/>
        <v>255.27746765086223</v>
      </c>
      <c r="M22" s="7">
        <f t="shared" si="46"/>
        <v>256.53699644080649</v>
      </c>
      <c r="N22" s="7">
        <f t="shared" si="46"/>
        <v>254.84111511405391</v>
      </c>
      <c r="O22" s="7">
        <f t="shared" si="46"/>
        <v>263.63771523086501</v>
      </c>
      <c r="P22" s="7">
        <f t="shared" si="46"/>
        <v>250.37530516820453</v>
      </c>
      <c r="Q22" s="7">
        <f t="shared" si="46"/>
        <v>256.39367263781037</v>
      </c>
      <c r="R22" s="7">
        <f t="shared" si="46"/>
        <v>262.60583382173934</v>
      </c>
      <c r="V22" s="7">
        <f t="shared" si="41"/>
        <v>99.274713885941182</v>
      </c>
      <c r="W22" s="7">
        <f t="shared" si="34"/>
        <v>96.901634422166524</v>
      </c>
      <c r="X22" s="7">
        <f t="shared" si="35"/>
        <v>97.379743201098393</v>
      </c>
      <c r="Y22" s="7">
        <f t="shared" si="36"/>
        <v>96.735997891884054</v>
      </c>
      <c r="Z22" s="7">
        <f t="shared" si="37"/>
        <v>100.07512898136601</v>
      </c>
      <c r="AA22" s="7">
        <f t="shared" si="38"/>
        <v>95.040806041409311</v>
      </c>
      <c r="AB22" s="7">
        <f t="shared" si="39"/>
        <v>97.325338435610348</v>
      </c>
      <c r="AC22" s="7">
        <f t="shared" si="42"/>
        <v>99.683433639061519</v>
      </c>
    </row>
    <row r="23" spans="1:29" x14ac:dyDescent="0.25">
      <c r="A23" t="s">
        <v>88</v>
      </c>
      <c r="B23">
        <f>AVERAGE(B17:B22)</f>
        <v>95078.833333333328</v>
      </c>
      <c r="C23">
        <f>AVERAGE(C17:C22)</f>
        <v>95139.333333333328</v>
      </c>
      <c r="D23">
        <f t="shared" ref="D23" si="47">AVERAGE(D17:D22)</f>
        <v>101052.16666666667</v>
      </c>
      <c r="E23">
        <f t="shared" ref="E23" si="48">AVERAGE(E17:E22)</f>
        <v>97444.333333333328</v>
      </c>
      <c r="F23">
        <f t="shared" ref="F23" si="49">AVERAGE(F17:F22)</f>
        <v>98637.5</v>
      </c>
      <c r="G23">
        <f t="shared" ref="G23" si="50">AVERAGE(G17:G22)</f>
        <v>90751.666666666672</v>
      </c>
      <c r="H23">
        <f t="shared" ref="H23" si="51">AVERAGE(H17:H22)</f>
        <v>84591.833333333328</v>
      </c>
      <c r="I23">
        <f t="shared" ref="I23" si="52">AVERAGE(I17:I22)</f>
        <v>93807.833333333328</v>
      </c>
      <c r="K23">
        <f>AVERAGE(K17:K22)</f>
        <v>258.59822717255514</v>
      </c>
      <c r="L23">
        <f t="shared" ref="L23" si="53">AVERAGE(L17:L22)</f>
        <v>261.86208317690284</v>
      </c>
      <c r="M23">
        <f t="shared" ref="M23" si="54">AVERAGE(M17:M22)</f>
        <v>263.64354508231577</v>
      </c>
      <c r="N23">
        <f t="shared" ref="N23" si="55">AVERAGE(N17:N22)</f>
        <v>270.51846871327433</v>
      </c>
      <c r="O23">
        <f t="shared" ref="O23" si="56">AVERAGE(O17:O22)</f>
        <v>269.61646927568057</v>
      </c>
      <c r="P23">
        <f t="shared" ref="P23" si="57">AVERAGE(P17:P22)</f>
        <v>270.90852060482541</v>
      </c>
      <c r="Q23">
        <f t="shared" ref="Q23" si="58">AVERAGE(Q17:Q22)</f>
        <v>264.00127227426009</v>
      </c>
      <c r="R23">
        <f t="shared" ref="R23" si="59">AVERAGE(R17:R22)</f>
        <v>268.28136401928708</v>
      </c>
      <c r="V23">
        <f>AVERAGE(V17:V22)</f>
        <v>98.162172722456773</v>
      </c>
      <c r="W23">
        <f t="shared" ref="W23" si="60">AVERAGE(W17:W22)</f>
        <v>99.401110824790408</v>
      </c>
      <c r="X23">
        <f t="shared" ref="X23" si="61">AVERAGE(X17:X22)</f>
        <v>100.07734195432916</v>
      </c>
      <c r="Y23">
        <f>AVERAGE(Y17:Y22)</f>
        <v>102.68701738905496</v>
      </c>
      <c r="Z23">
        <f>AVERAGE(Z17:Z22)</f>
        <v>102.34462438212394</v>
      </c>
      <c r="AA23">
        <f t="shared" ref="AA23" si="62">AVERAGE(AA17:AA22)</f>
        <v>102.83507850133633</v>
      </c>
      <c r="AB23">
        <f>AVERAGE(AB17:AB22)</f>
        <v>100.21313282492832</v>
      </c>
      <c r="AC23">
        <f t="shared" ref="AC23" si="63">AVERAGE(AC17:AC22)</f>
        <v>101.83782727754321</v>
      </c>
    </row>
    <row r="24" spans="1:29" x14ac:dyDescent="0.25">
      <c r="A24" t="s">
        <v>29</v>
      </c>
      <c r="B24">
        <f>MEDIAN(B17:B22)</f>
        <v>95458</v>
      </c>
      <c r="C24">
        <f>MEDIAN(C17:C22)</f>
        <v>93107.5</v>
      </c>
      <c r="D24">
        <f t="shared" ref="D24:I24" si="64">MEDIAN(D17:D22)</f>
        <v>101451.5</v>
      </c>
      <c r="E24">
        <f t="shared" si="64"/>
        <v>98209</v>
      </c>
      <c r="F24">
        <f t="shared" si="64"/>
        <v>97910.5</v>
      </c>
      <c r="G24">
        <f t="shared" si="64"/>
        <v>98451</v>
      </c>
      <c r="H24">
        <f t="shared" si="64"/>
        <v>87641.5</v>
      </c>
      <c r="I24">
        <f t="shared" si="64"/>
        <v>93483.5</v>
      </c>
      <c r="K24">
        <f>MEDIAN(K17:K22)</f>
        <v>260.02292943928069</v>
      </c>
      <c r="L24">
        <f t="shared" ref="L24:R24" si="65">MEDIAN(L17:L22)</f>
        <v>262.35665588249378</v>
      </c>
      <c r="M24">
        <f t="shared" si="65"/>
        <v>263.57104618264987</v>
      </c>
      <c r="N24">
        <f t="shared" si="65"/>
        <v>272.66970293101059</v>
      </c>
      <c r="O24">
        <f t="shared" si="65"/>
        <v>265.54285344036771</v>
      </c>
      <c r="P24">
        <f t="shared" si="65"/>
        <v>270.48518255897545</v>
      </c>
      <c r="Q24">
        <f t="shared" si="65"/>
        <v>260.14287290663151</v>
      </c>
      <c r="R24">
        <f t="shared" si="65"/>
        <v>271.0149854545171</v>
      </c>
      <c r="V24">
        <f>MEDIAN(V17:V22)</f>
        <v>98.702980258198565</v>
      </c>
      <c r="W24">
        <f t="shared" ref="W24:AC24" si="66">MEDIAN(W17:W22)</f>
        <v>99.588847345186707</v>
      </c>
      <c r="X24">
        <f>MEDIAN(X17:X22)</f>
        <v>100.04982185262929</v>
      </c>
      <c r="Y24">
        <f t="shared" si="66"/>
        <v>103.50361163703863</v>
      </c>
      <c r="Z24">
        <f t="shared" si="66"/>
        <v>100.79830681605614</v>
      </c>
      <c r="AA24">
        <f t="shared" si="66"/>
        <v>102.67438218554531</v>
      </c>
      <c r="AB24">
        <f t="shared" si="66"/>
        <v>98.748510003269757</v>
      </c>
      <c r="AC24">
        <f t="shared" si="66"/>
        <v>102.87549185249719</v>
      </c>
    </row>
    <row r="25" spans="1:29" x14ac:dyDescent="0.25">
      <c r="A25" t="s">
        <v>30</v>
      </c>
      <c r="B25">
        <f>STDEV(B17:B22)</f>
        <v>5492.6261630177114</v>
      </c>
      <c r="C25">
        <f t="shared" ref="C25:I25" si="67">STDEV(C17:C22)</f>
        <v>8494.3615808762625</v>
      </c>
      <c r="D25">
        <f t="shared" si="67"/>
        <v>4977.8444900043496</v>
      </c>
      <c r="E25">
        <f t="shared" si="67"/>
        <v>3072.8829894199789</v>
      </c>
      <c r="F25">
        <f t="shared" si="67"/>
        <v>3582.5153035262811</v>
      </c>
      <c r="G25">
        <f t="shared" si="67"/>
        <v>19951.6431570602</v>
      </c>
      <c r="H25">
        <f t="shared" si="67"/>
        <v>8860.7844216337126</v>
      </c>
      <c r="I25">
        <f t="shared" si="67"/>
        <v>7785.2016908148671</v>
      </c>
      <c r="K25">
        <f>STDEV(K17:K22)</f>
        <v>10.613053877609527</v>
      </c>
      <c r="L25">
        <f t="shared" ref="L25:R25" si="68">STDEV(L17:L22)</f>
        <v>8.8476169194616734</v>
      </c>
      <c r="M25">
        <f t="shared" si="68"/>
        <v>6.8933921214357028</v>
      </c>
      <c r="N25">
        <f t="shared" si="68"/>
        <v>8.1079679519363523</v>
      </c>
      <c r="O25">
        <f t="shared" si="68"/>
        <v>13.271770073021019</v>
      </c>
      <c r="P25">
        <f t="shared" si="68"/>
        <v>16.115910716308278</v>
      </c>
      <c r="Q25">
        <f t="shared" si="68"/>
        <v>14.680923343285745</v>
      </c>
      <c r="R25">
        <f t="shared" si="68"/>
        <v>11.514306065869588</v>
      </c>
      <c r="V25">
        <f>STDEV(V17:V22)</f>
        <v>4.0286448953553036</v>
      </c>
      <c r="W25">
        <f t="shared" ref="W25:AC25" si="69">STDEV(W17:W22)</f>
        <v>3.3584967295649757</v>
      </c>
      <c r="X25">
        <f t="shared" si="69"/>
        <v>2.6166859512786669</v>
      </c>
      <c r="Y25">
        <f>STDEV(Y17:Y22)</f>
        <v>3.077730884810133</v>
      </c>
      <c r="Z25">
        <f t="shared" si="69"/>
        <v>5.0378759378397016</v>
      </c>
      <c r="AA25">
        <f t="shared" si="69"/>
        <v>6.1174928715127708</v>
      </c>
      <c r="AB25">
        <f t="shared" si="69"/>
        <v>5.5727811776031642</v>
      </c>
      <c r="AC25">
        <f t="shared" si="69"/>
        <v>4.3707542513929427</v>
      </c>
    </row>
    <row r="26" spans="1:29" x14ac:dyDescent="0.25">
      <c r="S26" t="s">
        <v>18</v>
      </c>
      <c r="T26">
        <f>AVERAGE(K17:K22,R17:R22)</f>
        <v>263.43979559592111</v>
      </c>
    </row>
    <row r="27" spans="1:29" x14ac:dyDescent="0.25">
      <c r="B27" s="1" t="s">
        <v>64</v>
      </c>
      <c r="K27" s="1" t="s">
        <v>64</v>
      </c>
      <c r="V27" s="1" t="s">
        <v>64</v>
      </c>
    </row>
    <row r="28" spans="1:29" x14ac:dyDescent="0.25">
      <c r="B28" s="7" t="s">
        <v>18</v>
      </c>
      <c r="C28" s="7" t="s">
        <v>19</v>
      </c>
      <c r="D28" s="7" t="s">
        <v>20</v>
      </c>
      <c r="E28" s="7" t="s">
        <v>21</v>
      </c>
      <c r="F28" s="7" t="s">
        <v>22</v>
      </c>
      <c r="G28" s="7" t="s">
        <v>23</v>
      </c>
      <c r="H28" s="7" t="s">
        <v>24</v>
      </c>
      <c r="I28" s="7" t="s">
        <v>18</v>
      </c>
      <c r="K28" s="7" t="s">
        <v>18</v>
      </c>
      <c r="L28" s="7" t="s">
        <v>19</v>
      </c>
      <c r="M28" s="7" t="s">
        <v>20</v>
      </c>
      <c r="N28" s="7" t="s">
        <v>21</v>
      </c>
      <c r="O28" s="7" t="s">
        <v>22</v>
      </c>
      <c r="P28" s="7" t="s">
        <v>23</v>
      </c>
      <c r="Q28" s="7" t="s">
        <v>24</v>
      </c>
      <c r="R28" s="7" t="s">
        <v>18</v>
      </c>
      <c r="V28" s="7" t="s">
        <v>18</v>
      </c>
      <c r="W28" s="7" t="s">
        <v>19</v>
      </c>
      <c r="X28" s="7" t="s">
        <v>20</v>
      </c>
      <c r="Y28" s="7" t="s">
        <v>21</v>
      </c>
      <c r="Z28" s="7" t="s">
        <v>22</v>
      </c>
      <c r="AA28" s="7" t="s">
        <v>23</v>
      </c>
      <c r="AB28" s="7" t="s">
        <v>24</v>
      </c>
      <c r="AC28" s="7" t="s">
        <v>18</v>
      </c>
    </row>
    <row r="29" spans="1:29" x14ac:dyDescent="0.25">
      <c r="B29">
        <f>'24h'!G46</f>
        <v>88457.666666666672</v>
      </c>
      <c r="C29">
        <f>'24h'!H46</f>
        <v>85941.666666666672</v>
      </c>
      <c r="D29">
        <f>'24h'!I46</f>
        <v>90579.666666666672</v>
      </c>
      <c r="E29">
        <f>'24h'!J46</f>
        <v>93980.666666666672</v>
      </c>
      <c r="F29">
        <f>'24h'!K46</f>
        <v>82028.666666666672</v>
      </c>
      <c r="G29">
        <f>'24h'!L46</f>
        <v>77854.666666666672</v>
      </c>
      <c r="H29">
        <f>'24h'!M46</f>
        <v>78163.666666666672</v>
      </c>
      <c r="I29">
        <f>'24h'!N46</f>
        <v>81831.666666666672</v>
      </c>
      <c r="K29">
        <f>B29/B5*100</f>
        <v>241.06628634757411</v>
      </c>
      <c r="L29">
        <f t="shared" ref="L29:R29" si="70">C29/C5*100</f>
        <v>234.4332502864209</v>
      </c>
      <c r="M29">
        <f t="shared" si="70"/>
        <v>249.86575206429188</v>
      </c>
      <c r="N29">
        <f t="shared" si="70"/>
        <v>255.18577182422953</v>
      </c>
      <c r="O29">
        <f t="shared" si="70"/>
        <v>250.61205368963485</v>
      </c>
      <c r="P29">
        <f t="shared" si="70"/>
        <v>232.42049118337778</v>
      </c>
      <c r="Q29">
        <f t="shared" si="70"/>
        <v>241.7582530878199</v>
      </c>
      <c r="R29">
        <f t="shared" si="70"/>
        <v>264.12364035418034</v>
      </c>
      <c r="V29">
        <f t="shared" ref="V29:AC34" si="71">K29/$T$38*100</f>
        <v>98.14884295436697</v>
      </c>
      <c r="W29">
        <f t="shared" si="71"/>
        <v>95.448237969155073</v>
      </c>
      <c r="X29">
        <f t="shared" si="71"/>
        <v>101.73149813107314</v>
      </c>
      <c r="Y29">
        <f t="shared" si="71"/>
        <v>103.89751558562254</v>
      </c>
      <c r="Z29">
        <f t="shared" si="71"/>
        <v>102.03535082707711</v>
      </c>
      <c r="AA29">
        <f t="shared" si="71"/>
        <v>94.628753917267687</v>
      </c>
      <c r="AB29">
        <f t="shared" si="71"/>
        <v>98.430573493908724</v>
      </c>
      <c r="AC29">
        <f t="shared" si="71"/>
        <v>107.53652072393582</v>
      </c>
    </row>
    <row r="30" spans="1:29" x14ac:dyDescent="0.25">
      <c r="B30">
        <f>'24h'!G47</f>
        <v>89694.666666666672</v>
      </c>
      <c r="C30">
        <f>'24h'!H47</f>
        <v>76758.666666666672</v>
      </c>
      <c r="D30">
        <f>'24h'!I47</f>
        <v>88668.666666666672</v>
      </c>
      <c r="E30">
        <f>'24h'!J47</f>
        <v>87579.666666666672</v>
      </c>
      <c r="F30">
        <f>'24h'!K47</f>
        <v>83749.666666666672</v>
      </c>
      <c r="G30">
        <f>'24h'!L47</f>
        <v>44865.666666666664</v>
      </c>
      <c r="H30">
        <f>'24h'!M47</f>
        <v>70350.666666666672</v>
      </c>
      <c r="I30">
        <f>'24h'!N47</f>
        <v>78332.666666666672</v>
      </c>
      <c r="K30">
        <f t="shared" ref="K30:R30" si="72">B30/B6*100</f>
        <v>252.36009641085278</v>
      </c>
      <c r="L30">
        <f t="shared" si="72"/>
        <v>250.07438940955447</v>
      </c>
      <c r="M30">
        <f t="shared" si="72"/>
        <v>258.10038520128467</v>
      </c>
      <c r="N30">
        <f t="shared" si="72"/>
        <v>260.68997678248962</v>
      </c>
      <c r="O30">
        <f t="shared" si="72"/>
        <v>239.27564664203265</v>
      </c>
      <c r="P30">
        <f t="shared" si="72"/>
        <v>244.70847044706653</v>
      </c>
      <c r="Q30">
        <f t="shared" si="72"/>
        <v>237.12375709229821</v>
      </c>
      <c r="R30">
        <f t="shared" si="72"/>
        <v>252.31704174540459</v>
      </c>
      <c r="V30">
        <f t="shared" si="71"/>
        <v>102.74705702673612</v>
      </c>
      <c r="W30">
        <f t="shared" si="71"/>
        <v>101.81644370494351</v>
      </c>
      <c r="X30">
        <f t="shared" si="71"/>
        <v>105.08418475845257</v>
      </c>
      <c r="Y30">
        <f t="shared" si="71"/>
        <v>106.13852305382572</v>
      </c>
      <c r="Z30">
        <f t="shared" si="71"/>
        <v>97.419793621464223</v>
      </c>
      <c r="AA30">
        <f t="shared" si="71"/>
        <v>99.631738636746036</v>
      </c>
      <c r="AB30">
        <f t="shared" si="71"/>
        <v>96.54366335591763</v>
      </c>
      <c r="AC30">
        <f t="shared" si="71"/>
        <v>102.72952755108213</v>
      </c>
    </row>
    <row r="31" spans="1:29" x14ac:dyDescent="0.25">
      <c r="B31">
        <f>'24h'!G48</f>
        <v>85569.666666666672</v>
      </c>
      <c r="C31">
        <f>'24h'!H48</f>
        <v>88190.666666666672</v>
      </c>
      <c r="D31">
        <f>'24h'!I48</f>
        <v>92314.666666666672</v>
      </c>
      <c r="E31">
        <f>'24h'!J48</f>
        <v>90726.666666666672</v>
      </c>
      <c r="F31">
        <f>'24h'!K48</f>
        <v>89694.666666666672</v>
      </c>
      <c r="G31">
        <f>'24h'!L48</f>
        <v>80348.666666666672</v>
      </c>
      <c r="H31">
        <f>'24h'!M48</f>
        <v>73961.666666666672</v>
      </c>
      <c r="I31">
        <f>'24h'!N48</f>
        <v>92364.666666666672</v>
      </c>
      <c r="K31">
        <f t="shared" ref="K31:R31" si="73">B31/B7*100</f>
        <v>250.45757883234467</v>
      </c>
      <c r="L31">
        <f t="shared" si="73"/>
        <v>251.10999326126367</v>
      </c>
      <c r="M31">
        <f t="shared" si="73"/>
        <v>245.28071278640323</v>
      </c>
      <c r="N31">
        <f t="shared" si="73"/>
        <v>250.31959018881111</v>
      </c>
      <c r="O31">
        <f t="shared" si="73"/>
        <v>227.20548500405297</v>
      </c>
      <c r="P31">
        <f t="shared" si="73"/>
        <v>221.5516686734253</v>
      </c>
      <c r="Q31">
        <f t="shared" si="73"/>
        <v>225.82106109488387</v>
      </c>
      <c r="R31">
        <f t="shared" si="73"/>
        <v>254.83891734799923</v>
      </c>
      <c r="V31">
        <f t="shared" si="71"/>
        <v>101.9724572191061</v>
      </c>
      <c r="W31">
        <f t="shared" si="71"/>
        <v>102.23808424765213</v>
      </c>
      <c r="X31">
        <f t="shared" si="71"/>
        <v>99.864724029877365</v>
      </c>
      <c r="Y31">
        <f t="shared" si="71"/>
        <v>101.91627588446633</v>
      </c>
      <c r="Z31">
        <f t="shared" si="71"/>
        <v>92.505492177703601</v>
      </c>
      <c r="AA31">
        <f t="shared" si="71"/>
        <v>90.203571243278446</v>
      </c>
      <c r="AB31">
        <f t="shared" si="71"/>
        <v>91.941831423219696</v>
      </c>
      <c r="AC31">
        <f t="shared" si="71"/>
        <v>103.75629564968152</v>
      </c>
    </row>
    <row r="32" spans="1:29" x14ac:dyDescent="0.25">
      <c r="B32">
        <f>'24h'!G49</f>
        <v>78887.666666666672</v>
      </c>
      <c r="C32">
        <f>'24h'!H49</f>
        <v>83264.666666666672</v>
      </c>
      <c r="D32">
        <f>'24h'!I49</f>
        <v>98919.666666666672</v>
      </c>
      <c r="E32">
        <f>'24h'!J49</f>
        <v>90066.666666666672</v>
      </c>
      <c r="F32">
        <f>'24h'!K49</f>
        <v>89939.666666666672</v>
      </c>
      <c r="G32">
        <f>'24h'!L49</f>
        <v>85534.666666666672</v>
      </c>
      <c r="H32">
        <f>'24h'!M49</f>
        <v>59663.666666666664</v>
      </c>
      <c r="I32">
        <f>'24h'!N49</f>
        <v>85028.666666666672</v>
      </c>
      <c r="K32">
        <f t="shared" ref="K32:R32" si="74">B32/B8*100</f>
        <v>228.50535869460268</v>
      </c>
      <c r="L32">
        <f t="shared" si="74"/>
        <v>241.52654631948405</v>
      </c>
      <c r="M32">
        <f t="shared" si="74"/>
        <v>239.41445075513101</v>
      </c>
      <c r="N32">
        <f t="shared" si="74"/>
        <v>255.47686809186575</v>
      </c>
      <c r="O32">
        <f t="shared" si="74"/>
        <v>224.86415761050736</v>
      </c>
      <c r="P32">
        <f t="shared" si="74"/>
        <v>249.13009708737866</v>
      </c>
      <c r="Q32">
        <f t="shared" si="74"/>
        <v>215.55312025819507</v>
      </c>
      <c r="R32">
        <f t="shared" si="74"/>
        <v>255.66123778501631</v>
      </c>
      <c r="V32">
        <f t="shared" si="71"/>
        <v>93.034728765064173</v>
      </c>
      <c r="W32">
        <f t="shared" si="71"/>
        <v>98.336235328413153</v>
      </c>
      <c r="X32">
        <f t="shared" si="71"/>
        <v>97.476306970154837</v>
      </c>
      <c r="Y32">
        <f t="shared" si="71"/>
        <v>104.01603386658877</v>
      </c>
      <c r="Z32">
        <f t="shared" si="71"/>
        <v>91.552233312121146</v>
      </c>
      <c r="AA32">
        <f t="shared" si="71"/>
        <v>101.4319801607604</v>
      </c>
      <c r="AB32">
        <f t="shared" si="71"/>
        <v>87.761294493257395</v>
      </c>
      <c r="AC32">
        <f t="shared" si="71"/>
        <v>104.09109899632031</v>
      </c>
    </row>
    <row r="33" spans="1:29" x14ac:dyDescent="0.25">
      <c r="B33">
        <f>'24h'!G50</f>
        <v>92111.666666666672</v>
      </c>
      <c r="C33">
        <f>'24h'!H50</f>
        <v>97078.666666666672</v>
      </c>
      <c r="D33">
        <f>'24h'!I50</f>
        <v>96516.666666666672</v>
      </c>
      <c r="E33">
        <f>'24h'!J50</f>
        <v>92933.666666666672</v>
      </c>
      <c r="F33">
        <f>'24h'!K50</f>
        <v>84873.666666666672</v>
      </c>
      <c r="G33">
        <f>'24h'!L50</f>
        <v>85506.666666666672</v>
      </c>
      <c r="H33">
        <f>'24h'!M50</f>
        <v>76126.666666666672</v>
      </c>
      <c r="I33">
        <f>'24h'!N50</f>
        <v>97486.666666666672</v>
      </c>
      <c r="K33">
        <f t="shared" ref="K33:R33" si="75">B33/B9*100</f>
        <v>224.11415965807251</v>
      </c>
      <c r="L33">
        <f t="shared" si="75"/>
        <v>242.75533253869685</v>
      </c>
      <c r="M33">
        <f t="shared" si="75"/>
        <v>236.7790525566904</v>
      </c>
      <c r="N33">
        <f t="shared" si="75"/>
        <v>249.5846239235135</v>
      </c>
      <c r="O33">
        <f t="shared" si="75"/>
        <v>229.10757990210192</v>
      </c>
      <c r="P33">
        <f t="shared" si="75"/>
        <v>217.45064297642563</v>
      </c>
      <c r="Q33">
        <f t="shared" si="75"/>
        <v>216.97575435129588</v>
      </c>
      <c r="R33">
        <f t="shared" si="75"/>
        <v>231.49745911631072</v>
      </c>
      <c r="V33">
        <f t="shared" si="71"/>
        <v>91.246875676406418</v>
      </c>
      <c r="W33">
        <f t="shared" si="71"/>
        <v>98.836529033855314</v>
      </c>
      <c r="X33">
        <f t="shared" si="71"/>
        <v>96.403318756746899</v>
      </c>
      <c r="Y33">
        <f t="shared" si="71"/>
        <v>101.61703831938662</v>
      </c>
      <c r="Z33">
        <f t="shared" si="71"/>
        <v>93.279919893256249</v>
      </c>
      <c r="AA33">
        <f t="shared" si="71"/>
        <v>88.533860670368654</v>
      </c>
      <c r="AB33">
        <f t="shared" si="71"/>
        <v>88.340512318780938</v>
      </c>
      <c r="AC33">
        <f t="shared" si="71"/>
        <v>94.252946371695813</v>
      </c>
    </row>
    <row r="34" spans="1:29" x14ac:dyDescent="0.25">
      <c r="B34" s="7">
        <f>'24h'!G51</f>
        <v>94050.666666666672</v>
      </c>
      <c r="C34" s="7">
        <f>'24h'!H51</f>
        <v>97409.666666666672</v>
      </c>
      <c r="D34" s="7">
        <f>'24h'!I51</f>
        <v>95034.666666666672</v>
      </c>
      <c r="E34" s="7">
        <f>'24h'!J51</f>
        <v>87796.666666666672</v>
      </c>
      <c r="F34" s="7">
        <f>'24h'!K51</f>
        <v>81009.666666666672</v>
      </c>
      <c r="G34" s="7">
        <f>'24h'!L51</f>
        <v>83679.666666666672</v>
      </c>
      <c r="H34" s="7">
        <f>'24h'!M51</f>
        <v>75402.666666666672</v>
      </c>
      <c r="I34" s="7">
        <f>'24h'!N51</f>
        <v>92673.666666666672</v>
      </c>
      <c r="K34" s="7">
        <f t="shared" ref="K34:R34" si="76">B34/B10*100</f>
        <v>241.72992237967134</v>
      </c>
      <c r="L34" s="7">
        <f t="shared" si="76"/>
        <v>234.72020305057791</v>
      </c>
      <c r="M34" s="7">
        <f t="shared" si="76"/>
        <v>237.64409732351984</v>
      </c>
      <c r="N34" s="7">
        <f>E34/E10*100</f>
        <v>236.63381458488684</v>
      </c>
      <c r="O34" s="7">
        <f t="shared" si="76"/>
        <v>225.82770380144402</v>
      </c>
      <c r="P34" s="7">
        <f t="shared" si="76"/>
        <v>207.753548226921</v>
      </c>
      <c r="Q34" s="7">
        <f t="shared" si="76"/>
        <v>217.39063581148613</v>
      </c>
      <c r="R34" s="7">
        <f t="shared" si="76"/>
        <v>250.68391866913123</v>
      </c>
      <c r="V34" s="7">
        <f t="shared" si="71"/>
        <v>98.419038798340182</v>
      </c>
      <c r="W34" s="7">
        <f t="shared" si="71"/>
        <v>95.565069244947651</v>
      </c>
      <c r="X34" s="7">
        <f t="shared" si="71"/>
        <v>96.755517084660852</v>
      </c>
      <c r="Y34" s="7">
        <f t="shared" si="71"/>
        <v>96.344185897061124</v>
      </c>
      <c r="Z34" s="7">
        <f t="shared" si="71"/>
        <v>91.944535965496598</v>
      </c>
      <c r="AA34" s="7">
        <f t="shared" si="71"/>
        <v>84.585740656977478</v>
      </c>
      <c r="AB34" s="7">
        <f t="shared" si="71"/>
        <v>88.509429075652463</v>
      </c>
      <c r="AC34" s="7">
        <f t="shared" si="71"/>
        <v>102.06461026726419</v>
      </c>
    </row>
    <row r="35" spans="1:29" x14ac:dyDescent="0.25">
      <c r="A35" t="s">
        <v>88</v>
      </c>
      <c r="B35">
        <f>AVERAGE(B29:B34)</f>
        <v>88128.666666666672</v>
      </c>
      <c r="C35">
        <f>AVERAGE(C29:C34)</f>
        <v>88107.333333333328</v>
      </c>
      <c r="D35">
        <f t="shared" ref="D35" si="77">AVERAGE(D29:D34)</f>
        <v>93672.333333333328</v>
      </c>
      <c r="E35">
        <f t="shared" ref="E35" si="78">AVERAGE(E29:E34)</f>
        <v>90514</v>
      </c>
      <c r="F35">
        <f t="shared" ref="F35" si="79">AVERAGE(F29:F34)</f>
        <v>85216.000000000015</v>
      </c>
      <c r="G35">
        <f t="shared" ref="G35" si="80">AVERAGE(G29:G34)</f>
        <v>76298.333333333343</v>
      </c>
      <c r="H35">
        <f t="shared" ref="H35" si="81">AVERAGE(H29:H34)</f>
        <v>72278.166666666672</v>
      </c>
      <c r="I35">
        <f t="shared" ref="I35" si="82">AVERAGE(I29:I34)</f>
        <v>87953</v>
      </c>
      <c r="K35">
        <f>AVERAGE(K29:K34)</f>
        <v>239.705567053853</v>
      </c>
      <c r="L35">
        <f t="shared" ref="L35" si="83">AVERAGE(L29:L34)</f>
        <v>242.43661914433298</v>
      </c>
      <c r="M35">
        <f t="shared" ref="M35" si="84">AVERAGE(M29:M34)</f>
        <v>244.51407511455352</v>
      </c>
      <c r="N35">
        <f t="shared" ref="N35" si="85">AVERAGE(N29:N34)</f>
        <v>251.31510756596603</v>
      </c>
      <c r="O35">
        <f t="shared" ref="O35" si="86">AVERAGE(O29:O34)</f>
        <v>232.81543777496231</v>
      </c>
      <c r="P35">
        <f t="shared" ref="P35" si="87">AVERAGE(P29:P34)</f>
        <v>228.83581976576579</v>
      </c>
      <c r="Q35">
        <f t="shared" ref="Q35" si="88">AVERAGE(Q29:Q34)</f>
        <v>225.77043028266317</v>
      </c>
      <c r="R35">
        <f t="shared" ref="R35" si="89">AVERAGE(R29:R34)</f>
        <v>251.52036916967373</v>
      </c>
      <c r="V35">
        <f>AVERAGE(V29:V34)</f>
        <v>97.594833406669991</v>
      </c>
      <c r="W35">
        <f t="shared" ref="W35" si="90">AVERAGE(W29:W34)</f>
        <v>98.70676658816113</v>
      </c>
      <c r="X35">
        <f t="shared" ref="X35" si="91">AVERAGE(X29:X34)</f>
        <v>99.552591621827617</v>
      </c>
      <c r="Y35">
        <f t="shared" ref="Y35" si="92">AVERAGE(Y29:Y34)</f>
        <v>102.32159543449187</v>
      </c>
      <c r="Z35">
        <f>AVERAGE(Z29:Z34)</f>
        <v>94.789554299519821</v>
      </c>
      <c r="AA35">
        <f t="shared" ref="AA35" si="93">AVERAGE(AA29:AA34)</f>
        <v>93.169274214233113</v>
      </c>
      <c r="AB35">
        <f>AVERAGE(AB29:AB34)</f>
        <v>91.921217360122796</v>
      </c>
      <c r="AC35">
        <f t="shared" ref="AC35" si="94">AVERAGE(AC29:AC34)</f>
        <v>102.40516659332995</v>
      </c>
    </row>
    <row r="36" spans="1:29" x14ac:dyDescent="0.25">
      <c r="A36" t="s">
        <v>29</v>
      </c>
      <c r="B36">
        <f>MEDIAN(B29:B34)</f>
        <v>89076.166666666672</v>
      </c>
      <c r="C36">
        <f>MEDIAN(C29:C34)</f>
        <v>87066.166666666672</v>
      </c>
      <c r="D36">
        <f t="shared" ref="D36:I36" si="95">MEDIAN(D29:D34)</f>
        <v>93674.666666666672</v>
      </c>
      <c r="E36">
        <f t="shared" si="95"/>
        <v>90396.666666666672</v>
      </c>
      <c r="F36">
        <f t="shared" si="95"/>
        <v>84311.666666666672</v>
      </c>
      <c r="G36">
        <f t="shared" si="95"/>
        <v>82014.166666666672</v>
      </c>
      <c r="H36">
        <f t="shared" si="95"/>
        <v>74682.166666666672</v>
      </c>
      <c r="I36">
        <f t="shared" si="95"/>
        <v>88696.666666666672</v>
      </c>
      <c r="K36">
        <f>MEDIAN(K29:K34)</f>
        <v>241.39810436362274</v>
      </c>
      <c r="L36">
        <f t="shared" ref="L36:R36" si="96">MEDIAN(L29:L34)</f>
        <v>242.14093942909045</v>
      </c>
      <c r="M36">
        <f t="shared" si="96"/>
        <v>242.34758177076714</v>
      </c>
      <c r="N36">
        <f t="shared" si="96"/>
        <v>252.75268100652033</v>
      </c>
      <c r="O36">
        <f t="shared" si="96"/>
        <v>228.15653245307743</v>
      </c>
      <c r="P36">
        <f t="shared" si="96"/>
        <v>226.98607992840152</v>
      </c>
      <c r="Q36">
        <f t="shared" si="96"/>
        <v>221.60584845318499</v>
      </c>
      <c r="R36">
        <f t="shared" si="96"/>
        <v>253.5779795467019</v>
      </c>
      <c r="V36">
        <f>MEDIAN(V29:V34)</f>
        <v>98.283940876353569</v>
      </c>
      <c r="W36">
        <f t="shared" ref="W36:AC36" si="97">MEDIAN(W29:W34)</f>
        <v>98.58638218113424</v>
      </c>
      <c r="X36">
        <f t="shared" si="97"/>
        <v>98.670515500016108</v>
      </c>
      <c r="Y36">
        <f t="shared" si="97"/>
        <v>102.90689573504443</v>
      </c>
      <c r="Z36">
        <f t="shared" si="97"/>
        <v>92.892706035479932</v>
      </c>
      <c r="AA36">
        <f t="shared" si="97"/>
        <v>92.416162580273067</v>
      </c>
      <c r="AB36">
        <f t="shared" si="97"/>
        <v>90.22563024943608</v>
      </c>
      <c r="AC36">
        <f t="shared" si="97"/>
        <v>103.24291160038183</v>
      </c>
    </row>
    <row r="37" spans="1:29" x14ac:dyDescent="0.25">
      <c r="A37" t="s">
        <v>30</v>
      </c>
      <c r="B37">
        <f>STDEV(B29:B34)</f>
        <v>5393.3205356255248</v>
      </c>
      <c r="C37">
        <f t="shared" ref="C37:I37" si="98">STDEV(C29:C34)</f>
        <v>8049.3346226049443</v>
      </c>
      <c r="D37">
        <f t="shared" si="98"/>
        <v>3845.1324381179206</v>
      </c>
      <c r="E37">
        <f t="shared" si="98"/>
        <v>2611.976697190591</v>
      </c>
      <c r="F37">
        <f t="shared" si="98"/>
        <v>3807.6539058410585</v>
      </c>
      <c r="G37">
        <f t="shared" si="98"/>
        <v>15693.484287011142</v>
      </c>
      <c r="H37">
        <f t="shared" si="98"/>
        <v>6706.5281852833541</v>
      </c>
      <c r="I37">
        <f t="shared" si="98"/>
        <v>7364.9379811826439</v>
      </c>
      <c r="K37">
        <f>STDEV(K29:K34)</f>
        <v>11.403763360270906</v>
      </c>
      <c r="L37">
        <f t="shared" ref="L37:R37" si="99">STDEV(L29:L34)</f>
        <v>7.1845633740482713</v>
      </c>
      <c r="M37">
        <f t="shared" si="99"/>
        <v>8.3288575290280384</v>
      </c>
      <c r="N37">
        <f t="shared" si="99"/>
        <v>8.2427720747738231</v>
      </c>
      <c r="O37">
        <f t="shared" si="99"/>
        <v>10.15603169605169</v>
      </c>
      <c r="P37">
        <f t="shared" si="99"/>
        <v>16.148014625504473</v>
      </c>
      <c r="Q37">
        <f t="shared" si="99"/>
        <v>11.282480005988489</v>
      </c>
      <c r="R37">
        <f t="shared" si="99"/>
        <v>10.855904044246671</v>
      </c>
      <c r="V37">
        <f>STDEV(V29:V34)</f>
        <v>4.6429809663314492</v>
      </c>
      <c r="W37">
        <f t="shared" ref="W37:AC37" si="100">STDEV(W29:W34)</f>
        <v>2.9251563666536549</v>
      </c>
      <c r="X37">
        <f t="shared" si="100"/>
        <v>3.3910495822183435</v>
      </c>
      <c r="Y37">
        <f t="shared" si="100"/>
        <v>3.3560003521569155</v>
      </c>
      <c r="Z37">
        <f t="shared" si="100"/>
        <v>4.1349737247710392</v>
      </c>
      <c r="AA37">
        <f t="shared" si="100"/>
        <v>6.5745773725418672</v>
      </c>
      <c r="AB37">
        <f t="shared" si="100"/>
        <v>4.5936011004331494</v>
      </c>
      <c r="AC37">
        <f t="shared" si="100"/>
        <v>4.4199229901032018</v>
      </c>
    </row>
    <row r="38" spans="1:29" x14ac:dyDescent="0.25">
      <c r="S38" t="s">
        <v>18</v>
      </c>
      <c r="T38">
        <f>AVERAGE(K29:K34,R29:R34)</f>
        <v>245.61296811176342</v>
      </c>
    </row>
    <row r="39" spans="1:29" x14ac:dyDescent="0.25">
      <c r="B39" s="1" t="s">
        <v>65</v>
      </c>
      <c r="K39" s="1" t="s">
        <v>65</v>
      </c>
      <c r="V39" s="1" t="s">
        <v>65</v>
      </c>
    </row>
    <row r="40" spans="1:29" x14ac:dyDescent="0.25">
      <c r="B40" s="7" t="s">
        <v>18</v>
      </c>
      <c r="C40" s="7" t="s">
        <v>19</v>
      </c>
      <c r="D40" s="7" t="s">
        <v>20</v>
      </c>
      <c r="E40" s="7" t="s">
        <v>21</v>
      </c>
      <c r="F40" s="7" t="s">
        <v>22</v>
      </c>
      <c r="G40" s="7" t="s">
        <v>23</v>
      </c>
      <c r="H40" s="7" t="s">
        <v>24</v>
      </c>
      <c r="I40" s="7" t="s">
        <v>18</v>
      </c>
      <c r="K40" s="7" t="s">
        <v>18</v>
      </c>
      <c r="L40" s="7" t="s">
        <v>19</v>
      </c>
      <c r="M40" s="7" t="s">
        <v>20</v>
      </c>
      <c r="N40" s="7" t="s">
        <v>21</v>
      </c>
      <c r="O40" s="7" t="s">
        <v>22</v>
      </c>
      <c r="P40" s="7" t="s">
        <v>23</v>
      </c>
      <c r="Q40" s="7" t="s">
        <v>24</v>
      </c>
      <c r="R40" s="7" t="s">
        <v>18</v>
      </c>
      <c r="V40" s="7" t="s">
        <v>18</v>
      </c>
      <c r="W40" s="7" t="s">
        <v>19</v>
      </c>
      <c r="X40" s="7" t="s">
        <v>20</v>
      </c>
      <c r="Y40" s="7" t="s">
        <v>21</v>
      </c>
      <c r="Z40" s="7" t="s">
        <v>22</v>
      </c>
      <c r="AA40" s="7" t="s">
        <v>23</v>
      </c>
      <c r="AB40" s="7" t="s">
        <v>24</v>
      </c>
      <c r="AC40" s="7" t="s">
        <v>18</v>
      </c>
    </row>
    <row r="41" spans="1:29" x14ac:dyDescent="0.25">
      <c r="B41">
        <f>'36h'!G46</f>
        <v>86890.333333333328</v>
      </c>
      <c r="C41">
        <f>'36h'!H46</f>
        <v>85766.333333333328</v>
      </c>
      <c r="D41">
        <f>'36h'!I46</f>
        <v>90431.333333333328</v>
      </c>
      <c r="E41">
        <f>'36h'!J46</f>
        <v>93860.333333333328</v>
      </c>
      <c r="F41">
        <f>'36h'!K46</f>
        <v>73730.333333333328</v>
      </c>
      <c r="G41">
        <f>'36h'!L46</f>
        <v>63141.333333333336</v>
      </c>
      <c r="H41">
        <f>'36h'!M46</f>
        <v>63380.333333333336</v>
      </c>
      <c r="I41">
        <f>'36h'!N46</f>
        <v>79737.333333333328</v>
      </c>
      <c r="K41">
        <f>B41/B5*100</f>
        <v>236.79496380004176</v>
      </c>
      <c r="L41">
        <f t="shared" ref="L41:R41" si="101">C41/C5*100</f>
        <v>233.95497281274436</v>
      </c>
      <c r="M41">
        <f t="shared" si="101"/>
        <v>249.45657171230482</v>
      </c>
      <c r="N41">
        <f t="shared" si="101"/>
        <v>254.85903063764309</v>
      </c>
      <c r="O41">
        <f t="shared" si="101"/>
        <v>225.25918080534453</v>
      </c>
      <c r="P41">
        <f t="shared" si="101"/>
        <v>188.49659674401943</v>
      </c>
      <c r="Q41">
        <f t="shared" si="101"/>
        <v>196.0337752850692</v>
      </c>
      <c r="R41">
        <f t="shared" si="101"/>
        <v>257.36387403574082</v>
      </c>
      <c r="V41">
        <f t="shared" ref="V41:AC46" si="102">K41/$T$50*100</f>
        <v>99.789167963873396</v>
      </c>
      <c r="W41">
        <f t="shared" si="102"/>
        <v>98.592350543860107</v>
      </c>
      <c r="X41">
        <f t="shared" si="102"/>
        <v>105.12497113457118</v>
      </c>
      <c r="Y41">
        <f t="shared" si="102"/>
        <v>107.40165334295526</v>
      </c>
      <c r="Z41">
        <f t="shared" si="102"/>
        <v>94.927805338675398</v>
      </c>
      <c r="AA41">
        <f t="shared" si="102"/>
        <v>79.435467086163385</v>
      </c>
      <c r="AB41">
        <f t="shared" si="102"/>
        <v>82.611754129335651</v>
      </c>
      <c r="AC41">
        <f t="shared" si="102"/>
        <v>108.4572342327036</v>
      </c>
    </row>
    <row r="42" spans="1:29" x14ac:dyDescent="0.25">
      <c r="B42">
        <f>'36h'!G47</f>
        <v>87972.333333333328</v>
      </c>
      <c r="C42">
        <f>'36h'!H47</f>
        <v>78711.333333333328</v>
      </c>
      <c r="D42">
        <f>'36h'!I47</f>
        <v>88169.333333333328</v>
      </c>
      <c r="E42">
        <f>'36h'!J47</f>
        <v>86665.333333333328</v>
      </c>
      <c r="F42">
        <f>'36h'!K47</f>
        <v>73701.333333333328</v>
      </c>
      <c r="G42">
        <f>'36h'!L47</f>
        <v>38288.333333333336</v>
      </c>
      <c r="H42">
        <f>'36h'!M47</f>
        <v>58040.333333333336</v>
      </c>
      <c r="I42">
        <f>'36h'!N47</f>
        <v>76266.333333333328</v>
      </c>
      <c r="K42">
        <f t="shared" ref="K42:R42" si="103">B42/B6*100</f>
        <v>247.51423185497106</v>
      </c>
      <c r="L42">
        <f>C42/C6*100</f>
        <v>256.43604139743491</v>
      </c>
      <c r="M42">
        <f t="shared" si="103"/>
        <v>256.64690529093849</v>
      </c>
      <c r="N42">
        <f t="shared" si="103"/>
        <v>257.96836862262614</v>
      </c>
      <c r="O42">
        <f t="shared" si="103"/>
        <v>210.56721648699096</v>
      </c>
      <c r="P42">
        <f t="shared" si="103"/>
        <v>208.83406359653111</v>
      </c>
      <c r="Q42">
        <f t="shared" si="103"/>
        <v>195.63058255154206</v>
      </c>
      <c r="R42">
        <f t="shared" si="103"/>
        <v>245.66118364542174</v>
      </c>
      <c r="V42">
        <f t="shared" si="102"/>
        <v>104.3064381930088</v>
      </c>
      <c r="W42">
        <f t="shared" si="102"/>
        <v>108.06623078609118</v>
      </c>
      <c r="X42">
        <f t="shared" si="102"/>
        <v>108.15509218816102</v>
      </c>
      <c r="Y42">
        <f t="shared" si="102"/>
        <v>108.71197787630105</v>
      </c>
      <c r="Z42">
        <f t="shared" si="102"/>
        <v>88.736377651381147</v>
      </c>
      <c r="AA42">
        <f t="shared" si="102"/>
        <v>88.005999428307049</v>
      </c>
      <c r="AB42">
        <f t="shared" si="102"/>
        <v>82.441842291845177</v>
      </c>
      <c r="AC42">
        <f t="shared" si="102"/>
        <v>103.52553417351275</v>
      </c>
    </row>
    <row r="43" spans="1:29" x14ac:dyDescent="0.25">
      <c r="B43">
        <f>'36h'!G48</f>
        <v>83468.333333333328</v>
      </c>
      <c r="C43">
        <f>'36h'!H48</f>
        <v>87923.333333333328</v>
      </c>
      <c r="D43">
        <f>'36h'!I48</f>
        <v>91675.333333333328</v>
      </c>
      <c r="E43">
        <f>'36h'!J48</f>
        <v>89356.333333333328</v>
      </c>
      <c r="F43">
        <f>'36h'!K48</f>
        <v>79175.333333333328</v>
      </c>
      <c r="G43">
        <f>'36h'!L48</f>
        <v>65291.333333333336</v>
      </c>
      <c r="H43">
        <f>'36h'!M48</f>
        <v>62298.333333333336</v>
      </c>
      <c r="I43">
        <f>'36h'!N48</f>
        <v>90087.333333333328</v>
      </c>
      <c r="K43">
        <f t="shared" ref="K43:R43" si="104">B43/B7*100</f>
        <v>244.30709491102087</v>
      </c>
      <c r="L43">
        <f t="shared" si="104"/>
        <v>250.34880078966597</v>
      </c>
      <c r="M43">
        <f t="shared" si="104"/>
        <v>243.58199966344577</v>
      </c>
      <c r="N43">
        <f t="shared" si="104"/>
        <v>246.53876927887578</v>
      </c>
      <c r="O43">
        <f t="shared" si="104"/>
        <v>200.55897054850038</v>
      </c>
      <c r="P43">
        <f t="shared" si="104"/>
        <v>180.03290471419774</v>
      </c>
      <c r="Q43">
        <f t="shared" si="104"/>
        <v>190.21036669143169</v>
      </c>
      <c r="R43">
        <f t="shared" si="104"/>
        <v>248.55563628337302</v>
      </c>
      <c r="V43">
        <f t="shared" si="102"/>
        <v>102.95489962121196</v>
      </c>
      <c r="W43">
        <f t="shared" si="102"/>
        <v>105.50097067372619</v>
      </c>
      <c r="X43">
        <f t="shared" si="102"/>
        <v>102.64933293901184</v>
      </c>
      <c r="Y43">
        <f t="shared" si="102"/>
        <v>103.8953627322543</v>
      </c>
      <c r="Z43">
        <f t="shared" si="102"/>
        <v>84.518743462914443</v>
      </c>
      <c r="AA43">
        <f t="shared" si="102"/>
        <v>75.868732506995684</v>
      </c>
      <c r="AB43">
        <f t="shared" si="102"/>
        <v>80.15767702842453</v>
      </c>
      <c r="AC43">
        <f t="shared" si="102"/>
        <v>104.74530260024288</v>
      </c>
    </row>
    <row r="44" spans="1:29" x14ac:dyDescent="0.25">
      <c r="B44">
        <f>'36h'!G49</f>
        <v>74875.333333333328</v>
      </c>
      <c r="C44">
        <f>'36h'!H49</f>
        <v>80215.333333333328</v>
      </c>
      <c r="D44">
        <f>'36h'!I49</f>
        <v>96551.333333333328</v>
      </c>
      <c r="E44">
        <f>'36h'!J49</f>
        <v>90951.333333333328</v>
      </c>
      <c r="F44">
        <f>'36h'!K49</f>
        <v>77032.333333333328</v>
      </c>
      <c r="G44">
        <f>'36h'!L49</f>
        <v>69359.333333333328</v>
      </c>
      <c r="H44">
        <f>'36h'!M49</f>
        <v>47156.333333333336</v>
      </c>
      <c r="I44">
        <f>'36h'!N49</f>
        <v>82983.333333333328</v>
      </c>
      <c r="K44">
        <f t="shared" ref="K44:R44" si="105">B44/B8*100</f>
        <v>216.88326735541179</v>
      </c>
      <c r="L44">
        <f t="shared" si="105"/>
        <v>232.68131846881252</v>
      </c>
      <c r="M44">
        <f t="shared" si="105"/>
        <v>233.6823931844585</v>
      </c>
      <c r="N44">
        <f t="shared" si="105"/>
        <v>257.98625228104345</v>
      </c>
      <c r="O44">
        <f t="shared" si="105"/>
        <v>192.59367291152739</v>
      </c>
      <c r="P44">
        <f t="shared" si="105"/>
        <v>202.01747572815529</v>
      </c>
      <c r="Q44">
        <f t="shared" si="105"/>
        <v>170.36657915653075</v>
      </c>
      <c r="R44">
        <f t="shared" si="105"/>
        <v>249.51140065146578</v>
      </c>
      <c r="V44">
        <f t="shared" si="102"/>
        <v>91.398062050671996</v>
      </c>
      <c r="W44">
        <f t="shared" si="102"/>
        <v>98.055612324368852</v>
      </c>
      <c r="X44">
        <f t="shared" si="102"/>
        <v>98.477481148523154</v>
      </c>
      <c r="Y44">
        <f t="shared" si="102"/>
        <v>108.71951433469937</v>
      </c>
      <c r="Z44">
        <f t="shared" si="102"/>
        <v>81.162040216263719</v>
      </c>
      <c r="AA44">
        <f t="shared" si="102"/>
        <v>85.13338076775031</v>
      </c>
      <c r="AB44">
        <f t="shared" si="102"/>
        <v>71.795189011019758</v>
      </c>
      <c r="AC44">
        <f t="shared" si="102"/>
        <v>105.14807692251283</v>
      </c>
    </row>
    <row r="45" spans="1:29" x14ac:dyDescent="0.25">
      <c r="B45">
        <f>'36h'!G50</f>
        <v>83960.333333333328</v>
      </c>
      <c r="C45">
        <f>'36h'!H50</f>
        <v>88583.333333333328</v>
      </c>
      <c r="D45">
        <f>'36h'!I50</f>
        <v>90628.333333333328</v>
      </c>
      <c r="E45">
        <f>'36h'!J50</f>
        <v>91844.333333333328</v>
      </c>
      <c r="F45">
        <f>'36h'!K50</f>
        <v>71038.333333333328</v>
      </c>
      <c r="G45">
        <f>'36h'!L50</f>
        <v>69078.333333333328</v>
      </c>
      <c r="H45">
        <f>'36h'!M50</f>
        <v>61602.333333333336</v>
      </c>
      <c r="I45">
        <f>'36h'!N50</f>
        <v>95511.333333333328</v>
      </c>
      <c r="K45">
        <f t="shared" ref="K45:R45" si="106">B45/B9*100</f>
        <v>204.28139268943477</v>
      </c>
      <c r="L45">
        <f t="shared" si="106"/>
        <v>221.5118653674638</v>
      </c>
      <c r="M45">
        <f t="shared" si="106"/>
        <v>222.33352686712405</v>
      </c>
      <c r="N45">
        <f t="shared" si="106"/>
        <v>246.65908724688018</v>
      </c>
      <c r="O45">
        <f t="shared" si="106"/>
        <v>191.76054563777711</v>
      </c>
      <c r="P45">
        <f t="shared" si="106"/>
        <v>175.6720099688896</v>
      </c>
      <c r="Q45">
        <f t="shared" si="106"/>
        <v>175.5785893440754</v>
      </c>
      <c r="R45">
        <f t="shared" si="106"/>
        <v>226.80671869805434</v>
      </c>
      <c r="V45">
        <f t="shared" si="102"/>
        <v>86.087431421024135</v>
      </c>
      <c r="W45">
        <f t="shared" si="102"/>
        <v>93.3486269488847</v>
      </c>
      <c r="X45">
        <f t="shared" si="102"/>
        <v>93.694888187228784</v>
      </c>
      <c r="Y45">
        <f t="shared" si="102"/>
        <v>103.94606663965835</v>
      </c>
      <c r="Z45">
        <f t="shared" si="102"/>
        <v>80.810947118161536</v>
      </c>
      <c r="AA45">
        <f t="shared" si="102"/>
        <v>74.030982027725344</v>
      </c>
      <c r="AB45">
        <f t="shared" si="102"/>
        <v>73.991613088997639</v>
      </c>
      <c r="AC45">
        <f t="shared" si="102"/>
        <v>95.579962446359843</v>
      </c>
    </row>
    <row r="46" spans="1:29" x14ac:dyDescent="0.25">
      <c r="B46" s="7">
        <f>'36h'!G51</f>
        <v>87045.333333333328</v>
      </c>
      <c r="C46" s="7">
        <f>'36h'!H51</f>
        <v>90206.333333333328</v>
      </c>
      <c r="D46" s="7">
        <f>'36h'!I51</f>
        <v>91935.333333333328</v>
      </c>
      <c r="E46" s="7">
        <f>'36h'!J51</f>
        <v>86265.333333333328</v>
      </c>
      <c r="F46" s="7">
        <f>'36h'!K51</f>
        <v>68172.333333333328</v>
      </c>
      <c r="G46" s="7">
        <f>'36h'!L51</f>
        <v>65045.333333333336</v>
      </c>
      <c r="H46" s="7">
        <f>'36h'!M51</f>
        <v>61490.333333333336</v>
      </c>
      <c r="I46" s="7">
        <f>'36h'!N51</f>
        <v>90993.333333333328</v>
      </c>
      <c r="K46" s="7">
        <f t="shared" ref="K46:R46" si="107">B46/B10*100</f>
        <v>223.72474769109508</v>
      </c>
      <c r="L46" s="7">
        <f t="shared" si="107"/>
        <v>217.36291274768874</v>
      </c>
      <c r="M46" s="7">
        <f t="shared" si="107"/>
        <v>229.89389102366405</v>
      </c>
      <c r="N46" s="7">
        <f>E46/E10*100</f>
        <v>232.50649105626775</v>
      </c>
      <c r="O46" s="7">
        <f t="shared" si="107"/>
        <v>190.04153618852038</v>
      </c>
      <c r="P46" s="7">
        <f t="shared" si="107"/>
        <v>161.48963462572931</v>
      </c>
      <c r="Q46" s="7">
        <f t="shared" si="107"/>
        <v>177.28050280618129</v>
      </c>
      <c r="R46" s="7">
        <f t="shared" si="107"/>
        <v>246.13858707903157</v>
      </c>
      <c r="V46" s="7">
        <f t="shared" si="102"/>
        <v>94.281170793286719</v>
      </c>
      <c r="W46" s="7">
        <f t="shared" si="102"/>
        <v>91.600192255828901</v>
      </c>
      <c r="X46" s="7">
        <f t="shared" si="102"/>
        <v>96.880946017926988</v>
      </c>
      <c r="Y46" s="7">
        <f t="shared" si="102"/>
        <v>97.981937269143216</v>
      </c>
      <c r="Z46" s="7">
        <f t="shared" si="102"/>
        <v>80.086529166400453</v>
      </c>
      <c r="AA46" s="7">
        <f t="shared" si="102"/>
        <v>68.054303248186756</v>
      </c>
      <c r="AB46" s="7">
        <f t="shared" si="102"/>
        <v>74.708826519573279</v>
      </c>
      <c r="AC46" s="7">
        <f t="shared" si="102"/>
        <v>103.72671958159114</v>
      </c>
    </row>
    <row r="47" spans="1:29" x14ac:dyDescent="0.25">
      <c r="A47" t="s">
        <v>88</v>
      </c>
      <c r="B47">
        <f>AVERAGE(B41:B46)</f>
        <v>84035.333333333328</v>
      </c>
      <c r="C47">
        <f>AVERAGE(C41:C46)</f>
        <v>85234.333333333328</v>
      </c>
      <c r="D47">
        <f t="shared" ref="D47" si="108">AVERAGE(D41:D46)</f>
        <v>91565.166666666672</v>
      </c>
      <c r="E47">
        <f t="shared" ref="E47" si="109">AVERAGE(E41:E46)</f>
        <v>89823.833333333328</v>
      </c>
      <c r="F47">
        <f t="shared" ref="F47" si="110">AVERAGE(F41:F46)</f>
        <v>73808.333333333328</v>
      </c>
      <c r="G47">
        <f t="shared" ref="G47" si="111">AVERAGE(G41:G46)</f>
        <v>61700.666666666657</v>
      </c>
      <c r="H47">
        <f t="shared" ref="H47" si="112">AVERAGE(H41:H46)</f>
        <v>58994.666666666664</v>
      </c>
      <c r="I47">
        <f t="shared" ref="I47" si="113">AVERAGE(I41:I46)</f>
        <v>85929.833333333328</v>
      </c>
      <c r="K47">
        <f>AVERAGE(K41:K46)</f>
        <v>228.91761638366253</v>
      </c>
      <c r="L47">
        <f t="shared" ref="L47" si="114">AVERAGE(L41:L46)</f>
        <v>235.38265193063509</v>
      </c>
      <c r="M47">
        <f t="shared" ref="M47" si="115">AVERAGE(M41:M46)</f>
        <v>239.2658812903226</v>
      </c>
      <c r="N47">
        <f t="shared" ref="N47" si="116">AVERAGE(N41:N46)</f>
        <v>249.41966652055604</v>
      </c>
      <c r="O47">
        <f t="shared" ref="O47" si="117">AVERAGE(O41:O46)</f>
        <v>201.79685376311014</v>
      </c>
      <c r="P47">
        <f t="shared" ref="P47" si="118">AVERAGE(P41:P46)</f>
        <v>186.09044756292042</v>
      </c>
      <c r="Q47">
        <f t="shared" ref="Q47" si="119">AVERAGE(Q41:Q46)</f>
        <v>184.1833993058051</v>
      </c>
      <c r="R47">
        <f t="shared" ref="R47" si="120">AVERAGE(R41:R46)</f>
        <v>245.67290006551457</v>
      </c>
      <c r="V47">
        <f>AVERAGE(V41:V46)</f>
        <v>96.469528340512838</v>
      </c>
      <c r="W47">
        <f t="shared" ref="W47" si="121">AVERAGE(W41:W46)</f>
        <v>99.19399725545999</v>
      </c>
      <c r="X47">
        <f t="shared" ref="X47" si="122">AVERAGE(X41:X46)</f>
        <v>100.83045193590384</v>
      </c>
      <c r="Y47">
        <f t="shared" ref="Y47" si="123">AVERAGE(Y41:Y46)</f>
        <v>105.1094186991686</v>
      </c>
      <c r="Z47">
        <f>AVERAGE(Z41:Z46)</f>
        <v>85.040407158966119</v>
      </c>
      <c r="AA47">
        <f t="shared" ref="AA47" si="124">AVERAGE(AA41:AA46)</f>
        <v>78.421477510854757</v>
      </c>
      <c r="AB47">
        <f t="shared" ref="AB47" si="125">AVERAGE(AB41:AB46)</f>
        <v>77.617817011532665</v>
      </c>
      <c r="AC47">
        <f t="shared" ref="AC47" si="126">AVERAGE(AC41:AC46)</f>
        <v>103.53047165948719</v>
      </c>
    </row>
    <row r="48" spans="1:29" x14ac:dyDescent="0.25">
      <c r="A48" t="s">
        <v>29</v>
      </c>
      <c r="B48">
        <f>MEDIAN(B41:B46)</f>
        <v>85425.333333333328</v>
      </c>
      <c r="C48">
        <f>MEDIAN(C41:C46)</f>
        <v>86844.833333333328</v>
      </c>
      <c r="D48">
        <f t="shared" ref="D48:I48" si="127">MEDIAN(D41:D46)</f>
        <v>91151.833333333328</v>
      </c>
      <c r="E48">
        <f t="shared" si="127"/>
        <v>90153.833333333328</v>
      </c>
      <c r="F48">
        <f t="shared" si="127"/>
        <v>73715.833333333328</v>
      </c>
      <c r="G48">
        <f t="shared" si="127"/>
        <v>65168.333333333336</v>
      </c>
      <c r="H48">
        <f t="shared" si="127"/>
        <v>61546.333333333336</v>
      </c>
      <c r="I48">
        <f t="shared" si="127"/>
        <v>86535.333333333328</v>
      </c>
      <c r="K48">
        <f>MEDIAN(K41:K46)</f>
        <v>230.25985574556842</v>
      </c>
      <c r="L48">
        <f t="shared" ref="L48:R48" si="128">MEDIAN(L41:L46)</f>
        <v>233.31814564077843</v>
      </c>
      <c r="M48">
        <f t="shared" si="128"/>
        <v>238.63219642395214</v>
      </c>
      <c r="N48">
        <f t="shared" si="128"/>
        <v>250.75905894226162</v>
      </c>
      <c r="O48">
        <f t="shared" si="128"/>
        <v>196.57632173001389</v>
      </c>
      <c r="P48">
        <f t="shared" si="128"/>
        <v>184.26475072910858</v>
      </c>
      <c r="Q48">
        <f t="shared" si="128"/>
        <v>183.74543474880647</v>
      </c>
      <c r="R48">
        <f t="shared" si="128"/>
        <v>247.34711168120231</v>
      </c>
      <c r="V48">
        <f>MEDIAN(V41:V46)</f>
        <v>97.035169378580065</v>
      </c>
      <c r="W48">
        <f t="shared" ref="W48:AC48" si="129">MEDIAN(W41:W46)</f>
        <v>98.323981434114472</v>
      </c>
      <c r="X48">
        <f t="shared" si="129"/>
        <v>100.5634070437675</v>
      </c>
      <c r="Y48">
        <f t="shared" si="129"/>
        <v>105.67385999130681</v>
      </c>
      <c r="Z48">
        <f t="shared" si="129"/>
        <v>82.840391839589074</v>
      </c>
      <c r="AA48">
        <f t="shared" si="129"/>
        <v>77.652099796579535</v>
      </c>
      <c r="AB48">
        <f t="shared" si="129"/>
        <v>77.433251773998904</v>
      </c>
      <c r="AC48">
        <f t="shared" si="129"/>
        <v>104.236011090917</v>
      </c>
    </row>
    <row r="49" spans="1:29" x14ac:dyDescent="0.25">
      <c r="A49" t="s">
        <v>30</v>
      </c>
      <c r="B49">
        <f>STDEV(B41:B46)</f>
        <v>4836.1928828366636</v>
      </c>
      <c r="C49">
        <f t="shared" ref="C49:I49" si="130">STDEV(C41:C46)</f>
        <v>4715.7230622673342</v>
      </c>
      <c r="D49">
        <f t="shared" si="130"/>
        <v>2782.2989355327486</v>
      </c>
      <c r="E49">
        <f t="shared" si="130"/>
        <v>2983.4412848252937</v>
      </c>
      <c r="F49">
        <f t="shared" si="130"/>
        <v>3966.2020624269762</v>
      </c>
      <c r="G49">
        <f t="shared" si="130"/>
        <v>11724.996335465012</v>
      </c>
      <c r="H49">
        <f t="shared" si="130"/>
        <v>6070.1474666326403</v>
      </c>
      <c r="I49">
        <f t="shared" si="130"/>
        <v>7418.101259756434</v>
      </c>
      <c r="K49">
        <f>STDEV(K41:K46)</f>
        <v>16.872804854878797</v>
      </c>
      <c r="L49">
        <f t="shared" ref="L49:R49" si="131">STDEV(L41:L46)</f>
        <v>15.451058280580769</v>
      </c>
      <c r="M49">
        <f t="shared" si="131"/>
        <v>12.886374289899834</v>
      </c>
      <c r="N49">
        <f t="shared" si="131"/>
        <v>9.7778244241666634</v>
      </c>
      <c r="O49">
        <f t="shared" si="131"/>
        <v>13.802506419134444</v>
      </c>
      <c r="P49">
        <f t="shared" si="131"/>
        <v>17.476667386991704</v>
      </c>
      <c r="Q49">
        <f t="shared" si="131"/>
        <v>11.13903949699616</v>
      </c>
      <c r="R49">
        <f t="shared" si="131"/>
        <v>10.157489141333798</v>
      </c>
      <c r="V49">
        <f>STDEV(V41:V46)</f>
        <v>7.1104686124446275</v>
      </c>
      <c r="W49">
        <f t="shared" ref="W49:AC49" si="132">STDEV(W41:W46)</f>
        <v>6.5113219691718722</v>
      </c>
      <c r="X49">
        <f t="shared" si="132"/>
        <v>5.4305233009348628</v>
      </c>
      <c r="Y49">
        <f t="shared" si="132"/>
        <v>4.1205308935892937</v>
      </c>
      <c r="Z49">
        <f t="shared" si="132"/>
        <v>5.8165959667306293</v>
      </c>
      <c r="AA49">
        <f t="shared" si="132"/>
        <v>7.3649458980975018</v>
      </c>
      <c r="AB49">
        <f t="shared" si="132"/>
        <v>4.6941685983685337</v>
      </c>
      <c r="AC49">
        <f t="shared" si="132"/>
        <v>4.280527650375646</v>
      </c>
    </row>
    <row r="50" spans="1:29" x14ac:dyDescent="0.25">
      <c r="S50" t="s">
        <v>18</v>
      </c>
      <c r="T50">
        <f>AVERAGE(K41:K46,R41:R46)</f>
        <v>237.29525822458854</v>
      </c>
    </row>
    <row r="51" spans="1:29" x14ac:dyDescent="0.25">
      <c r="B51" s="1" t="s">
        <v>66</v>
      </c>
      <c r="K51" s="1" t="s">
        <v>66</v>
      </c>
      <c r="V51" s="1" t="s">
        <v>66</v>
      </c>
    </row>
    <row r="52" spans="1:29" x14ac:dyDescent="0.25">
      <c r="B52" s="7" t="s">
        <v>18</v>
      </c>
      <c r="C52" s="7" t="s">
        <v>19</v>
      </c>
      <c r="D52" s="7" t="s">
        <v>20</v>
      </c>
      <c r="E52" s="7" t="s">
        <v>21</v>
      </c>
      <c r="F52" s="7" t="s">
        <v>22</v>
      </c>
      <c r="G52" s="7" t="s">
        <v>23</v>
      </c>
      <c r="H52" s="7" t="s">
        <v>24</v>
      </c>
      <c r="I52" s="7" t="s">
        <v>18</v>
      </c>
      <c r="K52" s="7" t="s">
        <v>18</v>
      </c>
      <c r="L52" s="7" t="s">
        <v>19</v>
      </c>
      <c r="M52" s="7" t="s">
        <v>20</v>
      </c>
      <c r="N52" s="7" t="s">
        <v>21</v>
      </c>
      <c r="O52" s="7" t="s">
        <v>22</v>
      </c>
      <c r="P52" s="7" t="s">
        <v>23</v>
      </c>
      <c r="Q52" s="7" t="s">
        <v>24</v>
      </c>
      <c r="R52" s="7" t="s">
        <v>18</v>
      </c>
      <c r="V52" s="7" t="s">
        <v>18</v>
      </c>
      <c r="W52" s="7" t="s">
        <v>19</v>
      </c>
      <c r="X52" s="7" t="s">
        <v>20</v>
      </c>
      <c r="Y52" s="7" t="s">
        <v>21</v>
      </c>
      <c r="Z52" s="7" t="s">
        <v>22</v>
      </c>
      <c r="AA52" s="7" t="s">
        <v>23</v>
      </c>
      <c r="AB52" s="7" t="s">
        <v>24</v>
      </c>
      <c r="AC52" s="7" t="s">
        <v>18</v>
      </c>
    </row>
    <row r="53" spans="1:29" x14ac:dyDescent="0.25">
      <c r="B53">
        <f>'48h'!G46</f>
        <v>86415.333333333328</v>
      </c>
      <c r="C53">
        <f>'48h'!H46</f>
        <v>84602.333333333328</v>
      </c>
      <c r="D53">
        <f>'48h'!I46</f>
        <v>87560.333333333328</v>
      </c>
      <c r="E53">
        <f>'48h'!J46</f>
        <v>91495.333333333328</v>
      </c>
      <c r="F53">
        <f>'48h'!K46</f>
        <v>63481.333333333336</v>
      </c>
      <c r="G53">
        <f>'48h'!L46</f>
        <v>50215.333333333336</v>
      </c>
      <c r="H53">
        <f>'48h'!M46</f>
        <v>50651.333333333336</v>
      </c>
      <c r="I53">
        <f>'48h'!N46</f>
        <v>77358.333333333328</v>
      </c>
      <c r="K53">
        <f>B53/B5*100</f>
        <v>235.50048599692954</v>
      </c>
      <c r="L53">
        <f t="shared" ref="L53:R53" si="133">C53/C5*100</f>
        <v>230.77979232210075</v>
      </c>
      <c r="M53">
        <f t="shared" si="133"/>
        <v>241.53686301193517</v>
      </c>
      <c r="N53">
        <f t="shared" si="133"/>
        <v>248.43734443589628</v>
      </c>
      <c r="O53">
        <f t="shared" si="133"/>
        <v>193.94667698637394</v>
      </c>
      <c r="P53">
        <f t="shared" si="133"/>
        <v>149.90845042391433</v>
      </c>
      <c r="Q53">
        <f t="shared" si="133"/>
        <v>156.66329876074809</v>
      </c>
      <c r="R53">
        <f t="shared" si="133"/>
        <v>249.68530452838715</v>
      </c>
      <c r="V53">
        <f>K53/$T$62*100</f>
        <v>100.55380422569311</v>
      </c>
      <c r="W53">
        <f t="shared" ref="W53:W58" si="134">L53/$T$62*100</f>
        <v>98.538166314889011</v>
      </c>
      <c r="X53">
        <f t="shared" ref="X53:X58" si="135">M53/$T$62*100</f>
        <v>103.13121152924857</v>
      </c>
      <c r="Y53">
        <f t="shared" ref="Y53:Y58" si="136">N53/$T$62*100</f>
        <v>106.07757342413259</v>
      </c>
      <c r="Z53">
        <f t="shared" ref="Z53:Z58" si="137">O53/$T$62*100</f>
        <v>82.811192959346386</v>
      </c>
      <c r="AA53">
        <f t="shared" ref="AA53:AA58" si="138">P53/$T$62*100</f>
        <v>64.007787125754973</v>
      </c>
      <c r="AB53">
        <f t="shared" ref="AB53:AB58" si="139">Q53/$T$62*100</f>
        <v>66.891966724624609</v>
      </c>
      <c r="AC53">
        <f t="shared" ref="AC53:AC58" si="140">R53/$T$62*100</f>
        <v>106.61042640017035</v>
      </c>
    </row>
    <row r="54" spans="1:29" x14ac:dyDescent="0.25">
      <c r="B54">
        <f>'48h'!G47</f>
        <v>85431.333333333328</v>
      </c>
      <c r="C54">
        <f>'48h'!H47</f>
        <v>74449.333333333328</v>
      </c>
      <c r="D54">
        <f>'48h'!I47</f>
        <v>83850.333333333328</v>
      </c>
      <c r="E54">
        <f>'48h'!J47</f>
        <v>82312.333333333328</v>
      </c>
      <c r="F54">
        <f>'48h'!K47</f>
        <v>62055.333333333336</v>
      </c>
      <c r="G54">
        <f>'48h'!L47</f>
        <v>31946.333333333332</v>
      </c>
      <c r="H54">
        <f>'48h'!M47</f>
        <v>45079.333333333336</v>
      </c>
      <c r="I54">
        <f>'48h'!N47</f>
        <v>72945.333333333328</v>
      </c>
      <c r="K54">
        <f t="shared" ref="K54:R54" si="141">B54/B6*100</f>
        <v>240.36501073836831</v>
      </c>
      <c r="L54">
        <f t="shared" si="141"/>
        <v>242.5507422651304</v>
      </c>
      <c r="M54">
        <f t="shared" si="141"/>
        <v>244.07498326266457</v>
      </c>
      <c r="N54">
        <f t="shared" si="141"/>
        <v>245.01121187466509</v>
      </c>
      <c r="O54">
        <f t="shared" si="141"/>
        <v>177.29419831625461</v>
      </c>
      <c r="P54">
        <f t="shared" si="141"/>
        <v>174.24322309692201</v>
      </c>
      <c r="Q54">
        <f t="shared" si="141"/>
        <v>151.94427279366329</v>
      </c>
      <c r="R54">
        <f t="shared" si="141"/>
        <v>234.96392372444595</v>
      </c>
      <c r="V54">
        <f t="shared" ref="V54:V58" si="142">K54/$T$62*100</f>
        <v>102.63085500727007</v>
      </c>
      <c r="W54">
        <f t="shared" si="134"/>
        <v>103.56411686064402</v>
      </c>
      <c r="X54">
        <f t="shared" si="135"/>
        <v>104.21493603076169</v>
      </c>
      <c r="Y54">
        <f t="shared" si="136"/>
        <v>104.61468615511097</v>
      </c>
      <c r="Z54">
        <f t="shared" si="137"/>
        <v>75.700931284177102</v>
      </c>
      <c r="AA54">
        <f t="shared" si="138"/>
        <v>74.398228389091742</v>
      </c>
      <c r="AB54">
        <f t="shared" si="139"/>
        <v>64.877040890304272</v>
      </c>
      <c r="AC54">
        <f t="shared" si="140"/>
        <v>100.32470330696756</v>
      </c>
    </row>
    <row r="55" spans="1:29" x14ac:dyDescent="0.25">
      <c r="B55">
        <f>'48h'!G48</f>
        <v>81630.333333333328</v>
      </c>
      <c r="C55">
        <f>'48h'!H48</f>
        <v>85003.333333333328</v>
      </c>
      <c r="D55">
        <f>'48h'!I48</f>
        <v>89050.333333333328</v>
      </c>
      <c r="E55">
        <f>'48h'!J48</f>
        <v>86408.333333333328</v>
      </c>
      <c r="F55">
        <f>'48h'!K48</f>
        <v>67366.333333333328</v>
      </c>
      <c r="G55">
        <f>'48h'!L48</f>
        <v>52070.333333333336</v>
      </c>
      <c r="H55">
        <f>'48h'!M48</f>
        <v>49063.333333333336</v>
      </c>
      <c r="I55">
        <f>'48h'!N48</f>
        <v>86703.333333333328</v>
      </c>
      <c r="K55">
        <f t="shared" ref="K55:R55" si="143">B55/B7*100</f>
        <v>238.92737277552291</v>
      </c>
      <c r="L55">
        <f t="shared" si="143"/>
        <v>242.03452890538242</v>
      </c>
      <c r="M55">
        <f t="shared" si="143"/>
        <v>236.60735636663151</v>
      </c>
      <c r="N55">
        <f t="shared" si="143"/>
        <v>238.40508401313306</v>
      </c>
      <c r="O55">
        <f t="shared" si="143"/>
        <v>170.64560253985408</v>
      </c>
      <c r="P55">
        <f t="shared" si="143"/>
        <v>143.57760641182364</v>
      </c>
      <c r="Q55">
        <f t="shared" si="143"/>
        <v>149.8010319875429</v>
      </c>
      <c r="R55">
        <f t="shared" si="143"/>
        <v>239.21900435010528</v>
      </c>
      <c r="V55">
        <f t="shared" si="142"/>
        <v>102.01701352982502</v>
      </c>
      <c r="W55">
        <f t="shared" si="134"/>
        <v>103.34370450397709</v>
      </c>
      <c r="X55">
        <f t="shared" si="135"/>
        <v>101.02641482769282</v>
      </c>
      <c r="Y55">
        <f t="shared" si="136"/>
        <v>101.79400710272444</v>
      </c>
      <c r="Z55">
        <f t="shared" si="137"/>
        <v>72.862119316355248</v>
      </c>
      <c r="AA55">
        <f t="shared" si="138"/>
        <v>61.30464854546571</v>
      </c>
      <c r="AB55">
        <f t="shared" si="139"/>
        <v>63.961921689955972</v>
      </c>
      <c r="AC55">
        <f t="shared" si="140"/>
        <v>102.14153414018577</v>
      </c>
    </row>
    <row r="56" spans="1:29" x14ac:dyDescent="0.25">
      <c r="B56">
        <f>'48h'!G49</f>
        <v>75215.333333333328</v>
      </c>
      <c r="C56">
        <f>'48h'!H49</f>
        <v>79396.333333333328</v>
      </c>
      <c r="D56">
        <f>'48h'!I49</f>
        <v>95535.333333333328</v>
      </c>
      <c r="E56">
        <f>'48h'!J49</f>
        <v>87413.333333333328</v>
      </c>
      <c r="F56">
        <f>'48h'!K49</f>
        <v>64992.333333333336</v>
      </c>
      <c r="G56">
        <f>'48h'!L49</f>
        <v>55211.333333333336</v>
      </c>
      <c r="H56">
        <f>'48h'!M49</f>
        <v>36507.333333333336</v>
      </c>
      <c r="I56">
        <f>'48h'!N49</f>
        <v>79368.333333333328</v>
      </c>
      <c r="K56">
        <f t="shared" ref="K56:R56" si="144">B56/B8*100</f>
        <v>217.8681085256348</v>
      </c>
      <c r="L56">
        <f t="shared" si="144"/>
        <v>230.30563801088729</v>
      </c>
      <c r="M56">
        <f t="shared" si="144"/>
        <v>231.22337679101585</v>
      </c>
      <c r="N56">
        <f t="shared" si="144"/>
        <v>247.95060654482185</v>
      </c>
      <c r="O56">
        <f t="shared" si="144"/>
        <v>162.49166611107407</v>
      </c>
      <c r="P56">
        <f t="shared" si="144"/>
        <v>160.80970873786407</v>
      </c>
      <c r="Q56">
        <f t="shared" si="144"/>
        <v>131.89383173968545</v>
      </c>
      <c r="R56">
        <f t="shared" si="144"/>
        <v>238.64194437484338</v>
      </c>
      <c r="V56">
        <f t="shared" si="142"/>
        <v>93.025146164642621</v>
      </c>
      <c r="W56">
        <f t="shared" si="134"/>
        <v>98.335712296245731</v>
      </c>
      <c r="X56">
        <f t="shared" si="135"/>
        <v>98.727567647357731</v>
      </c>
      <c r="Y56">
        <f t="shared" si="136"/>
        <v>105.86974647888813</v>
      </c>
      <c r="Z56">
        <f t="shared" si="137"/>
        <v>69.380558232277551</v>
      </c>
      <c r="AA56">
        <f t="shared" si="138"/>
        <v>68.662397453518381</v>
      </c>
      <c r="AB56">
        <f t="shared" si="139"/>
        <v>56.315920025327493</v>
      </c>
      <c r="AC56">
        <f t="shared" si="140"/>
        <v>101.89514154556612</v>
      </c>
    </row>
    <row r="57" spans="1:29" x14ac:dyDescent="0.25">
      <c r="B57">
        <f>'48h'!G50</f>
        <v>86464.333333333328</v>
      </c>
      <c r="C57">
        <f>'48h'!H50</f>
        <v>92858.333333333328</v>
      </c>
      <c r="D57">
        <f>'48h'!I50</f>
        <v>93364.333333333328</v>
      </c>
      <c r="E57">
        <f>'48h'!J50</f>
        <v>91298.333333333328</v>
      </c>
      <c r="F57">
        <f>'48h'!K50</f>
        <v>60839.333333333336</v>
      </c>
      <c r="G57">
        <f>'48h'!L50</f>
        <v>54621.333333333336</v>
      </c>
      <c r="H57">
        <f>'48h'!M50</f>
        <v>49456.333333333336</v>
      </c>
      <c r="I57">
        <f>'48h'!N50</f>
        <v>92978.333333333328</v>
      </c>
      <c r="K57">
        <f t="shared" ref="K57:R57" si="145">B57/B9*100</f>
        <v>210.37380069910219</v>
      </c>
      <c r="L57">
        <f t="shared" si="145"/>
        <v>232.20194880429435</v>
      </c>
      <c r="M57">
        <f t="shared" si="145"/>
        <v>229.04560582891068</v>
      </c>
      <c r="N57">
        <f t="shared" si="145"/>
        <v>245.19273808031795</v>
      </c>
      <c r="O57">
        <f t="shared" si="145"/>
        <v>164.22941261157499</v>
      </c>
      <c r="P57">
        <f t="shared" si="145"/>
        <v>138.90664338331905</v>
      </c>
      <c r="Q57">
        <f t="shared" si="145"/>
        <v>140.96013528919966</v>
      </c>
      <c r="R57">
        <f t="shared" si="145"/>
        <v>220.79171086168409</v>
      </c>
      <c r="V57">
        <f t="shared" si="142"/>
        <v>89.825232759767246</v>
      </c>
      <c r="W57">
        <f t="shared" si="134"/>
        <v>99.145397522431651</v>
      </c>
      <c r="X57">
        <f t="shared" si="135"/>
        <v>97.797704789347407</v>
      </c>
      <c r="Y57">
        <f t="shared" si="136"/>
        <v>104.69219406541434</v>
      </c>
      <c r="Z57">
        <f t="shared" si="137"/>
        <v>70.122539806818892</v>
      </c>
      <c r="AA57">
        <f t="shared" si="138"/>
        <v>59.310244585213056</v>
      </c>
      <c r="AB57">
        <f t="shared" si="139"/>
        <v>60.187042873797715</v>
      </c>
      <c r="AC57">
        <f t="shared" si="140"/>
        <v>94.273463490564041</v>
      </c>
    </row>
    <row r="58" spans="1:29" x14ac:dyDescent="0.25">
      <c r="B58" s="7">
        <f>'48h'!G51</f>
        <v>92486.333333333328</v>
      </c>
      <c r="C58" s="7">
        <f>'48h'!H51</f>
        <v>96898.333333333328</v>
      </c>
      <c r="D58" s="7">
        <f>'48h'!I51</f>
        <v>96477.333333333328</v>
      </c>
      <c r="E58" s="7">
        <f>'48h'!J51</f>
        <v>87764.333333333328</v>
      </c>
      <c r="F58" s="7">
        <f>'48h'!K51</f>
        <v>59497.333333333336</v>
      </c>
      <c r="G58" s="7">
        <f>'48h'!L51</f>
        <v>53264.333333333336</v>
      </c>
      <c r="H58" s="7">
        <f>'48h'!M51</f>
        <v>49765.333333333336</v>
      </c>
      <c r="I58" s="7">
        <f>'48h'!N51</f>
        <v>91088.333333333328</v>
      </c>
      <c r="K58" s="7">
        <f t="shared" ref="K58:R58" si="146">B58/B10*100</f>
        <v>237.709257894827</v>
      </c>
      <c r="L58" s="7">
        <f t="shared" si="146"/>
        <v>233.48808443305674</v>
      </c>
      <c r="M58" s="7">
        <f t="shared" si="146"/>
        <v>241.25163581198788</v>
      </c>
      <c r="N58" s="7">
        <f t="shared" si="146"/>
        <v>236.54666822392119</v>
      </c>
      <c r="O58" s="7">
        <f t="shared" si="146"/>
        <v>165.85855394593793</v>
      </c>
      <c r="P58" s="7">
        <f t="shared" si="146"/>
        <v>132.24065874953448</v>
      </c>
      <c r="Q58" s="7">
        <f t="shared" si="146"/>
        <v>143.47658952871532</v>
      </c>
      <c r="R58" s="7">
        <f t="shared" si="146"/>
        <v>246.39556377079481</v>
      </c>
      <c r="V58" s="7">
        <f t="shared" si="142"/>
        <v>101.49690383782423</v>
      </c>
      <c r="W58" s="7">
        <f t="shared" si="134"/>
        <v>99.694550657614357</v>
      </c>
      <c r="X58" s="7">
        <f t="shared" si="135"/>
        <v>103.00942545351322</v>
      </c>
      <c r="Y58" s="7">
        <f t="shared" si="136"/>
        <v>101.0005022543277</v>
      </c>
      <c r="Z58" s="7">
        <f t="shared" si="137"/>
        <v>70.818149236659522</v>
      </c>
      <c r="AA58" s="7">
        <f t="shared" si="138"/>
        <v>56.464007937337122</v>
      </c>
      <c r="AB58" s="7">
        <f t="shared" si="139"/>
        <v>61.261516439624984</v>
      </c>
      <c r="AC58" s="7">
        <f t="shared" si="140"/>
        <v>105.20577559152389</v>
      </c>
    </row>
    <row r="59" spans="1:29" x14ac:dyDescent="0.25">
      <c r="A59" t="s">
        <v>88</v>
      </c>
      <c r="B59">
        <f>AVERAGE(B53:B58)</f>
        <v>84607.166666666657</v>
      </c>
      <c r="C59">
        <f>AVERAGE(C53:C58)</f>
        <v>85534.666666666657</v>
      </c>
      <c r="D59">
        <f t="shared" ref="D59:H59" si="147">AVERAGE(D53:D58)</f>
        <v>90973</v>
      </c>
      <c r="E59">
        <f t="shared" si="147"/>
        <v>87782</v>
      </c>
      <c r="F59">
        <f t="shared" si="147"/>
        <v>63038.666666666664</v>
      </c>
      <c r="G59">
        <f t="shared" si="147"/>
        <v>49554.833333333336</v>
      </c>
      <c r="H59">
        <f t="shared" si="147"/>
        <v>46753.833333333336</v>
      </c>
      <c r="I59">
        <f>AVERAGE(I53:I58)</f>
        <v>83406.999999999985</v>
      </c>
      <c r="K59">
        <f>AVERAGE(K53:K58)</f>
        <v>230.12400610506415</v>
      </c>
      <c r="L59">
        <f>AVERAGE(L53:L58)</f>
        <v>235.2267891234753</v>
      </c>
      <c r="M59">
        <f t="shared" ref="M59:Q59" si="148">AVERAGE(M53:M58)</f>
        <v>237.28997017885763</v>
      </c>
      <c r="N59">
        <f t="shared" si="148"/>
        <v>243.59060886212592</v>
      </c>
      <c r="O59">
        <f t="shared" si="148"/>
        <v>172.41101841851159</v>
      </c>
      <c r="P59">
        <f t="shared" si="148"/>
        <v>149.94771513389628</v>
      </c>
      <c r="Q59">
        <f t="shared" si="148"/>
        <v>145.78986001659246</v>
      </c>
      <c r="R59">
        <f>AVERAGE(R53:R58)</f>
        <v>238.28290860171012</v>
      </c>
      <c r="U59" t="s">
        <v>88</v>
      </c>
      <c r="V59">
        <f>AVERAGE(V53:V58)</f>
        <v>98.25815925417038</v>
      </c>
      <c r="W59">
        <f>AVERAGE(W53:W58)</f>
        <v>100.43694135930032</v>
      </c>
      <c r="X59">
        <f t="shared" ref="X59:AB59" si="149">AVERAGE(X53:X58)</f>
        <v>101.3178767129869</v>
      </c>
      <c r="Y59">
        <f t="shared" si="149"/>
        <v>104.00811824676636</v>
      </c>
      <c r="Z59">
        <f t="shared" si="149"/>
        <v>73.615915139272445</v>
      </c>
      <c r="AA59">
        <f t="shared" si="149"/>
        <v>64.024552339396834</v>
      </c>
      <c r="AB59">
        <f t="shared" si="149"/>
        <v>62.249234773939179</v>
      </c>
      <c r="AC59">
        <f>AVERAGE(AC53:AC58)</f>
        <v>101.74184074582962</v>
      </c>
    </row>
    <row r="60" spans="1:29" x14ac:dyDescent="0.25">
      <c r="A60" t="s">
        <v>29</v>
      </c>
      <c r="B60">
        <f>MEDIAN(B53:B58)</f>
        <v>85923.333333333328</v>
      </c>
      <c r="C60">
        <f>MEDIAN(C53:C58)</f>
        <v>84802.833333333328</v>
      </c>
      <c r="D60">
        <f t="shared" ref="D60:I60" si="150">MEDIAN(D53:D58)</f>
        <v>91207.333333333328</v>
      </c>
      <c r="E60">
        <f t="shared" si="150"/>
        <v>87588.833333333328</v>
      </c>
      <c r="F60">
        <f t="shared" si="150"/>
        <v>62768.333333333336</v>
      </c>
      <c r="G60">
        <f t="shared" si="150"/>
        <v>52667.333333333336</v>
      </c>
      <c r="H60">
        <f t="shared" si="150"/>
        <v>49259.833333333336</v>
      </c>
      <c r="I60">
        <f t="shared" si="150"/>
        <v>83035.833333333328</v>
      </c>
      <c r="K60">
        <f>MEDIAN(K53:K58)</f>
        <v>236.60487194587827</v>
      </c>
      <c r="L60">
        <f>MEDIAN(L53:L58)</f>
        <v>232.84501661867554</v>
      </c>
      <c r="M60">
        <f t="shared" ref="M60:R60" si="151">MEDIAN(M53:M58)</f>
        <v>238.92949608930968</v>
      </c>
      <c r="N60">
        <f t="shared" si="151"/>
        <v>245.10197497749152</v>
      </c>
      <c r="O60">
        <f t="shared" si="151"/>
        <v>168.252078242896</v>
      </c>
      <c r="P60">
        <f t="shared" si="151"/>
        <v>146.74302841786897</v>
      </c>
      <c r="Q60">
        <f t="shared" si="151"/>
        <v>146.63881075812913</v>
      </c>
      <c r="R60">
        <f t="shared" si="151"/>
        <v>238.93047436247434</v>
      </c>
      <c r="U60" t="s">
        <v>29</v>
      </c>
      <c r="V60">
        <f>MEDIAN(V53:V58)</f>
        <v>101.02535403175867</v>
      </c>
      <c r="W60">
        <f>MEDIAN(W53:W58)</f>
        <v>99.419974090023004</v>
      </c>
      <c r="X60">
        <f t="shared" ref="X60:AC60" si="152">MEDIAN(X53:X58)</f>
        <v>102.01792014060302</v>
      </c>
      <c r="Y60">
        <f t="shared" si="152"/>
        <v>104.65344011026266</v>
      </c>
      <c r="Z60">
        <f t="shared" si="152"/>
        <v>71.840134276507385</v>
      </c>
      <c r="AA60">
        <f t="shared" si="152"/>
        <v>62.656217835610342</v>
      </c>
      <c r="AB60">
        <f t="shared" si="152"/>
        <v>62.611719064790478</v>
      </c>
      <c r="AC60">
        <f t="shared" si="152"/>
        <v>102.01833784287595</v>
      </c>
    </row>
    <row r="61" spans="1:29" x14ac:dyDescent="0.25">
      <c r="A61" t="s">
        <v>30</v>
      </c>
      <c r="B61">
        <f>STDEV(B53:B58)</f>
        <v>5771.4317605483875</v>
      </c>
      <c r="C61">
        <f t="shared" ref="C61:I61" si="153">STDEV(C53:C58)</f>
        <v>8300.4135479304077</v>
      </c>
      <c r="D61">
        <f t="shared" si="153"/>
        <v>4957.9505308813505</v>
      </c>
      <c r="E61">
        <f t="shared" si="153"/>
        <v>3408.6327268666928</v>
      </c>
      <c r="F61">
        <f t="shared" si="153"/>
        <v>2866.5840065601869</v>
      </c>
      <c r="G61">
        <f t="shared" si="153"/>
        <v>8811.9132712481914</v>
      </c>
      <c r="H61">
        <f t="shared" si="153"/>
        <v>5379.4357975535295</v>
      </c>
      <c r="I61">
        <f t="shared" si="153"/>
        <v>8047.6429261409621</v>
      </c>
      <c r="K61">
        <f>STDEV(K53:K58)</f>
        <v>12.720830636643083</v>
      </c>
      <c r="L61">
        <f t="shared" ref="L61:R61" si="154">STDEV(L53:L58)</f>
        <v>5.5884143071305692</v>
      </c>
      <c r="M61">
        <f t="shared" si="154"/>
        <v>6.082867027258211</v>
      </c>
      <c r="N61">
        <f t="shared" si="154"/>
        <v>4.9717627485683478</v>
      </c>
      <c r="O61">
        <f t="shared" si="154"/>
        <v>11.823821239627954</v>
      </c>
      <c r="P61">
        <f t="shared" si="154"/>
        <v>15.390123783016968</v>
      </c>
      <c r="Q61">
        <f t="shared" si="154"/>
        <v>8.8766551188957195</v>
      </c>
      <c r="R61">
        <f t="shared" si="154"/>
        <v>10.136988188746498</v>
      </c>
      <c r="U61" t="s">
        <v>30</v>
      </c>
      <c r="V61">
        <f>STDEV(V53:V58)</f>
        <v>5.4315298247065398</v>
      </c>
      <c r="W61">
        <f t="shared" ref="W61:AC61" si="155">STDEV(W53:W58)</f>
        <v>2.3861365542090454</v>
      </c>
      <c r="X61">
        <f t="shared" si="155"/>
        <v>2.5972575708307515</v>
      </c>
      <c r="Y61">
        <f t="shared" si="155"/>
        <v>2.1228391778463407</v>
      </c>
      <c r="Z61">
        <f t="shared" si="155"/>
        <v>5.048525488582821</v>
      </c>
      <c r="AA61">
        <f t="shared" si="155"/>
        <v>6.5712624215427269</v>
      </c>
      <c r="AB61">
        <f t="shared" si="155"/>
        <v>3.7901469172172906</v>
      </c>
      <c r="AC61">
        <f t="shared" si="155"/>
        <v>4.3282828969731613</v>
      </c>
    </row>
    <row r="62" spans="1:29" x14ac:dyDescent="0.25">
      <c r="S62" t="s">
        <v>18</v>
      </c>
      <c r="T62">
        <f>AVERAGE(K53:K58,R53:R58)</f>
        <v>234.20345735338711</v>
      </c>
    </row>
    <row r="64" spans="1:29" x14ac:dyDescent="0.25">
      <c r="B64" s="1" t="s">
        <v>71</v>
      </c>
      <c r="K64" s="1" t="s">
        <v>71</v>
      </c>
      <c r="V64" s="1" t="s">
        <v>71</v>
      </c>
    </row>
    <row r="65" spans="1:29" x14ac:dyDescent="0.25">
      <c r="B65" s="7" t="s">
        <v>18</v>
      </c>
      <c r="C65" s="7" t="s">
        <v>19</v>
      </c>
      <c r="D65" s="7" t="s">
        <v>20</v>
      </c>
      <c r="E65" s="7" t="s">
        <v>21</v>
      </c>
      <c r="F65" s="7" t="s">
        <v>22</v>
      </c>
      <c r="G65" s="7" t="s">
        <v>23</v>
      </c>
      <c r="H65" s="7" t="s">
        <v>24</v>
      </c>
      <c r="I65" s="7" t="s">
        <v>18</v>
      </c>
      <c r="K65" s="7" t="s">
        <v>18</v>
      </c>
      <c r="L65" s="7" t="s">
        <v>19</v>
      </c>
      <c r="M65" s="7" t="s">
        <v>20</v>
      </c>
      <c r="N65" s="7" t="s">
        <v>21</v>
      </c>
      <c r="O65" s="7" t="s">
        <v>22</v>
      </c>
      <c r="P65" s="7" t="s">
        <v>23</v>
      </c>
      <c r="Q65" s="7" t="s">
        <v>24</v>
      </c>
      <c r="R65" s="7" t="s">
        <v>18</v>
      </c>
      <c r="V65" s="7" t="s">
        <v>18</v>
      </c>
      <c r="W65" s="7" t="s">
        <v>19</v>
      </c>
      <c r="X65" s="7" t="s">
        <v>20</v>
      </c>
      <c r="Y65" s="7" t="s">
        <v>21</v>
      </c>
      <c r="Z65" s="7" t="s">
        <v>22</v>
      </c>
      <c r="AA65" s="7" t="s">
        <v>23</v>
      </c>
      <c r="AB65" s="7" t="s">
        <v>24</v>
      </c>
      <c r="AC65" s="7" t="s">
        <v>18</v>
      </c>
    </row>
    <row r="66" spans="1:29" x14ac:dyDescent="0.25">
      <c r="B66">
        <f>'60h'!G46</f>
        <v>97893.333333333328</v>
      </c>
      <c r="C66">
        <f>'60h'!H46</f>
        <v>98041.333333333328</v>
      </c>
      <c r="D66">
        <f>'60h'!I46</f>
        <v>101653.33333333333</v>
      </c>
      <c r="E66">
        <f>'60h'!J46</f>
        <v>104280.33333333333</v>
      </c>
      <c r="F66">
        <f>'60h'!K46</f>
        <v>62656.333333333336</v>
      </c>
      <c r="G66">
        <f>'60h'!L46</f>
        <v>45041.333333333336</v>
      </c>
      <c r="H66">
        <f>'60h'!M46</f>
        <v>45477.333333333336</v>
      </c>
      <c r="I66">
        <f>'60h'!N46</f>
        <v>88422.333333333328</v>
      </c>
      <c r="K66">
        <f>B66/B5*100</f>
        <v>266.78052015297544</v>
      </c>
      <c r="L66">
        <f t="shared" ref="L66:R66" si="156">C66/C5*100</f>
        <v>267.43894233392132</v>
      </c>
      <c r="M66">
        <f t="shared" si="156"/>
        <v>280.41267447634107</v>
      </c>
      <c r="N66">
        <f t="shared" si="156"/>
        <v>283.15246413540297</v>
      </c>
      <c r="O66">
        <f t="shared" si="156"/>
        <v>191.42615638430047</v>
      </c>
      <c r="P66">
        <f t="shared" si="156"/>
        <v>134.46244477172311</v>
      </c>
      <c r="Q66">
        <f t="shared" si="156"/>
        <v>140.6602470255892</v>
      </c>
      <c r="R66">
        <f t="shared" si="156"/>
        <v>285.39597835325509</v>
      </c>
      <c r="V66">
        <f>K66/$T$75*100</f>
        <v>101.45145717818602</v>
      </c>
      <c r="W66">
        <f t="shared" ref="W66:W71" si="157">L66/$T$75*100</f>
        <v>101.7018423624457</v>
      </c>
      <c r="X66">
        <f t="shared" ref="X66:X71" si="158">M66/$T$75*100</f>
        <v>106.63550104986869</v>
      </c>
      <c r="Y66">
        <f t="shared" ref="Y66:Y71" si="159">N66/$T$75*100</f>
        <v>107.67738991459606</v>
      </c>
      <c r="Z66">
        <f t="shared" ref="Z66:Z71" si="160">O66/$T$75*100</f>
        <v>72.795654255680489</v>
      </c>
      <c r="AA66">
        <f t="shared" ref="AA66:AA71" si="161">P66/$T$75*100</f>
        <v>51.133459631949542</v>
      </c>
      <c r="AB66">
        <f t="shared" ref="AB66:AB71" si="162">Q66/$T$75*100</f>
        <v>53.490363612781465</v>
      </c>
      <c r="AC66">
        <f t="shared" ref="AC66:AC71" si="163">R66/$T$75*100</f>
        <v>108.53055485508931</v>
      </c>
    </row>
    <row r="67" spans="1:29" x14ac:dyDescent="0.25">
      <c r="B67">
        <f>'60h'!G47</f>
        <v>96720.333333333328</v>
      </c>
      <c r="C67">
        <f>'60h'!H47</f>
        <v>85281.333333333328</v>
      </c>
      <c r="D67">
        <f>'60h'!I47</f>
        <v>96629.333333333328</v>
      </c>
      <c r="E67">
        <f>'60h'!J47</f>
        <v>93825.333333333328</v>
      </c>
      <c r="F67">
        <f>'60h'!K47</f>
        <v>60464.333333333336</v>
      </c>
      <c r="G67">
        <f>'60h'!L47</f>
        <v>30166.333333333332</v>
      </c>
      <c r="H67">
        <f>'60h'!M47</f>
        <v>40607.333333333336</v>
      </c>
      <c r="I67">
        <f>'60h'!N47</f>
        <v>83806.333333333328</v>
      </c>
      <c r="K67">
        <f t="shared" ref="K67:R67" si="164">B67/B6*100</f>
        <v>272.12713477824565</v>
      </c>
      <c r="L67">
        <f t="shared" si="164"/>
        <v>277.84064376703623</v>
      </c>
      <c r="M67">
        <f t="shared" si="164"/>
        <v>281.27261965981967</v>
      </c>
      <c r="N67">
        <f t="shared" si="164"/>
        <v>279.28085249935503</v>
      </c>
      <c r="O67">
        <f t="shared" si="164"/>
        <v>172.74865719401166</v>
      </c>
      <c r="P67">
        <f t="shared" si="164"/>
        <v>164.53466174572296</v>
      </c>
      <c r="Q67">
        <f t="shared" si="164"/>
        <v>136.87096230548846</v>
      </c>
      <c r="R67">
        <f t="shared" si="164"/>
        <v>269.94824772375875</v>
      </c>
      <c r="V67">
        <f t="shared" ref="V67:V71" si="165">K67/$T$75*100</f>
        <v>103.48467101401194</v>
      </c>
      <c r="W67">
        <f t="shared" si="157"/>
        <v>105.65740765978011</v>
      </c>
      <c r="X67">
        <f t="shared" si="158"/>
        <v>106.96252152312979</v>
      </c>
      <c r="Y67">
        <f t="shared" si="159"/>
        <v>106.20509110552312</v>
      </c>
      <c r="Z67">
        <f t="shared" si="160"/>
        <v>65.692963593661176</v>
      </c>
      <c r="AA67">
        <f t="shared" si="161"/>
        <v>62.569340448290454</v>
      </c>
      <c r="AB67">
        <f t="shared" si="162"/>
        <v>52.0493721329807</v>
      </c>
      <c r="AC67">
        <f t="shared" si="163"/>
        <v>102.656082530199</v>
      </c>
    </row>
    <row r="68" spans="1:29" x14ac:dyDescent="0.25">
      <c r="B68">
        <f>'60h'!G48</f>
        <v>91879.333333333328</v>
      </c>
      <c r="C68">
        <f>'60h'!H48</f>
        <v>95673.333333333328</v>
      </c>
      <c r="D68">
        <f>'60h'!I48</f>
        <v>99748.333333333328</v>
      </c>
      <c r="E68">
        <f>'60h'!J48</f>
        <v>94928.333333333328</v>
      </c>
      <c r="F68">
        <f>'60h'!K48</f>
        <v>63464.333333333336</v>
      </c>
      <c r="G68">
        <f>'60h'!L48</f>
        <v>45610.333333333336</v>
      </c>
      <c r="H68">
        <f>'60h'!M48</f>
        <v>43783.333333333336</v>
      </c>
      <c r="I68">
        <f>'60h'!N48</f>
        <v>96488.333333333328</v>
      </c>
      <c r="K68">
        <f t="shared" ref="K68:R68" si="166">B68/B7*100</f>
        <v>268.92561660942863</v>
      </c>
      <c r="L68">
        <f t="shared" si="166"/>
        <v>272.41578952363773</v>
      </c>
      <c r="M68">
        <f t="shared" si="166"/>
        <v>265.03201693399109</v>
      </c>
      <c r="N68">
        <f t="shared" si="166"/>
        <v>261.91220696568655</v>
      </c>
      <c r="O68">
        <f t="shared" si="166"/>
        <v>160.76144960821398</v>
      </c>
      <c r="P68">
        <f t="shared" si="166"/>
        <v>125.76494269248799</v>
      </c>
      <c r="Q68">
        <f t="shared" si="166"/>
        <v>133.68004315214185</v>
      </c>
      <c r="R68">
        <f t="shared" si="166"/>
        <v>266.21632806967523</v>
      </c>
      <c r="V68">
        <f t="shared" si="165"/>
        <v>102.26719575298956</v>
      </c>
      <c r="W68">
        <f t="shared" si="157"/>
        <v>103.59444081476288</v>
      </c>
      <c r="X68">
        <f t="shared" si="158"/>
        <v>100.78653531903005</v>
      </c>
      <c r="Y68">
        <f t="shared" si="159"/>
        <v>99.600132101801023</v>
      </c>
      <c r="Z68">
        <f t="shared" si="160"/>
        <v>61.134461059895827</v>
      </c>
      <c r="AA68">
        <f t="shared" si="161"/>
        <v>47.825968293216334</v>
      </c>
      <c r="AB68">
        <f t="shared" si="162"/>
        <v>50.835927471956829</v>
      </c>
      <c r="AC68">
        <f t="shared" si="163"/>
        <v>101.23690587231712</v>
      </c>
    </row>
    <row r="69" spans="1:29" x14ac:dyDescent="0.25">
      <c r="B69">
        <f>'60h'!G49</f>
        <v>84213.333333333328</v>
      </c>
      <c r="C69">
        <f>'60h'!H49</f>
        <v>90628.333333333328</v>
      </c>
      <c r="D69">
        <f>'60h'!I49</f>
        <v>106065.33333333333</v>
      </c>
      <c r="E69">
        <f>'60h'!J49</f>
        <v>96783.333333333328</v>
      </c>
      <c r="F69">
        <f>'60h'!K49</f>
        <v>60632.333333333336</v>
      </c>
      <c r="G69">
        <f>'60h'!L49</f>
        <v>48182.333333333336</v>
      </c>
      <c r="H69">
        <f>'60h'!M49</f>
        <v>32801.333333333336</v>
      </c>
      <c r="I69">
        <f>'60h'!N49</f>
        <v>89040.333333333328</v>
      </c>
      <c r="K69">
        <f t="shared" ref="K69:R69" si="167">B69/B8*100</f>
        <v>243.9316404364198</v>
      </c>
      <c r="L69">
        <f t="shared" si="167"/>
        <v>262.88639857671888</v>
      </c>
      <c r="M69">
        <f t="shared" si="167"/>
        <v>256.70904866399894</v>
      </c>
      <c r="N69">
        <f t="shared" si="167"/>
        <v>274.52889952062628</v>
      </c>
      <c r="O69">
        <f t="shared" si="167"/>
        <v>151.59093939595974</v>
      </c>
      <c r="P69">
        <f t="shared" si="167"/>
        <v>140.33689320388351</v>
      </c>
      <c r="Q69">
        <f t="shared" si="167"/>
        <v>118.50478094366437</v>
      </c>
      <c r="R69">
        <f t="shared" si="167"/>
        <v>267.72337759959908</v>
      </c>
      <c r="V69">
        <f t="shared" si="165"/>
        <v>92.762471412641872</v>
      </c>
      <c r="W69">
        <f t="shared" si="157"/>
        <v>99.97059827546812</v>
      </c>
      <c r="X69">
        <f t="shared" si="158"/>
        <v>97.621471923268132</v>
      </c>
      <c r="Y69">
        <f t="shared" si="159"/>
        <v>104.39801555946072</v>
      </c>
      <c r="Z69">
        <f t="shared" si="160"/>
        <v>57.647093902926692</v>
      </c>
      <c r="AA69">
        <f t="shared" si="161"/>
        <v>53.367398426352686</v>
      </c>
      <c r="AB69">
        <f t="shared" si="162"/>
        <v>45.065069602618031</v>
      </c>
      <c r="AC69">
        <f t="shared" si="163"/>
        <v>101.81000757690487</v>
      </c>
    </row>
    <row r="70" spans="1:29" x14ac:dyDescent="0.25">
      <c r="B70">
        <f>'60h'!G50</f>
        <v>97142.333333333328</v>
      </c>
      <c r="C70">
        <f>'60h'!H50</f>
        <v>103641.33333333333</v>
      </c>
      <c r="D70">
        <f>'60h'!I50</f>
        <v>103142.33333333333</v>
      </c>
      <c r="E70">
        <f>'60h'!J50</f>
        <v>99313.333333333328</v>
      </c>
      <c r="F70">
        <f>'60h'!K50</f>
        <v>56332.333333333336</v>
      </c>
      <c r="G70">
        <f>'60h'!L50</f>
        <v>46067.333333333336</v>
      </c>
      <c r="H70">
        <f>'60h'!M50</f>
        <v>43052.333333333336</v>
      </c>
      <c r="I70">
        <f>'60h'!N50</f>
        <v>102840.33333333333</v>
      </c>
      <c r="K70">
        <f t="shared" ref="K70:R70" si="168">B70/B9*100</f>
        <v>236.35412527067902</v>
      </c>
      <c r="L70">
        <f t="shared" si="168"/>
        <v>259.16596510823445</v>
      </c>
      <c r="M70">
        <f t="shared" si="168"/>
        <v>253.03343773254716</v>
      </c>
      <c r="N70">
        <f t="shared" si="168"/>
        <v>266.71799187151987</v>
      </c>
      <c r="O70">
        <f t="shared" si="168"/>
        <v>152.06323783472502</v>
      </c>
      <c r="P70">
        <f t="shared" si="168"/>
        <v>117.15310213873371</v>
      </c>
      <c r="Q70">
        <f t="shared" si="168"/>
        <v>122.70749410959945</v>
      </c>
      <c r="R70">
        <f t="shared" si="168"/>
        <v>244.21058464071427</v>
      </c>
      <c r="V70">
        <f t="shared" si="165"/>
        <v>89.880889373168387</v>
      </c>
      <c r="W70">
        <f t="shared" si="157"/>
        <v>98.55578959117662</v>
      </c>
      <c r="X70">
        <f t="shared" si="158"/>
        <v>96.223708380405142</v>
      </c>
      <c r="Y70">
        <f t="shared" si="159"/>
        <v>101.42767888558475</v>
      </c>
      <c r="Z70">
        <f>O70/$T$75*100</f>
        <v>57.826699838203545</v>
      </c>
      <c r="AA70">
        <f t="shared" si="161"/>
        <v>44.551052371080843</v>
      </c>
      <c r="AB70">
        <f t="shared" si="162"/>
        <v>46.66327990126193</v>
      </c>
      <c r="AC70">
        <f t="shared" si="163"/>
        <v>92.868548482964911</v>
      </c>
    </row>
    <row r="71" spans="1:29" x14ac:dyDescent="0.25">
      <c r="B71" s="7">
        <f>'60h'!G51</f>
        <v>102011.33333333333</v>
      </c>
      <c r="C71" s="7">
        <f>'60h'!H51</f>
        <v>107210.33333333333</v>
      </c>
      <c r="D71" s="7">
        <f>'60h'!I51</f>
        <v>107218.33333333333</v>
      </c>
      <c r="E71" s="7">
        <f>'60h'!J51</f>
        <v>96537.333333333328</v>
      </c>
      <c r="F71" s="7">
        <f>'60h'!K51</f>
        <v>55419.333333333336</v>
      </c>
      <c r="G71" s="7">
        <f>'60h'!L51</f>
        <v>45737.333333333336</v>
      </c>
      <c r="H71" s="7">
        <f>'60h'!M51</f>
        <v>42617.333333333336</v>
      </c>
      <c r="I71" s="7">
        <f>'60h'!N51</f>
        <v>100465.33333333333</v>
      </c>
      <c r="K71" s="7">
        <f t="shared" ref="K71:Q71" si="169">B71/B10*100</f>
        <v>262.1905039324206</v>
      </c>
      <c r="L71" s="7">
        <f t="shared" si="169"/>
        <v>258.33607762186648</v>
      </c>
      <c r="M71" s="7">
        <f t="shared" si="169"/>
        <v>268.11062673479421</v>
      </c>
      <c r="N71" s="7">
        <f t="shared" si="169"/>
        <v>260.1920813605613</v>
      </c>
      <c r="O71" s="7">
        <f>F71/F10*100</f>
        <v>154.49046154417982</v>
      </c>
      <c r="P71" s="7">
        <f t="shared" si="169"/>
        <v>113.55319236976042</v>
      </c>
      <c r="Q71" s="7">
        <f t="shared" si="169"/>
        <v>122.86845544706696</v>
      </c>
      <c r="R71" s="7">
        <f>I71/I10*100</f>
        <v>271.76051575672869</v>
      </c>
      <c r="V71" s="7">
        <f t="shared" si="165"/>
        <v>99.705963040234039</v>
      </c>
      <c r="W71" s="7">
        <f t="shared" si="157"/>
        <v>98.240199477109456</v>
      </c>
      <c r="X71" s="7">
        <f t="shared" si="158"/>
        <v>101.95727091170161</v>
      </c>
      <c r="Y71" s="7">
        <f t="shared" si="159"/>
        <v>98.946001698766352</v>
      </c>
      <c r="Z71" s="7">
        <f t="shared" si="160"/>
        <v>58.749725935013132</v>
      </c>
      <c r="AA71" s="7">
        <f t="shared" si="161"/>
        <v>43.182076511962983</v>
      </c>
      <c r="AB71" s="7">
        <f t="shared" si="162"/>
        <v>46.724490375797572</v>
      </c>
      <c r="AC71" s="7">
        <f t="shared" si="163"/>
        <v>103.34525291129286</v>
      </c>
    </row>
    <row r="72" spans="1:29" x14ac:dyDescent="0.25">
      <c r="A72" t="s">
        <v>88</v>
      </c>
      <c r="B72">
        <f>AVERAGE(B66:B71)</f>
        <v>94976.666666666672</v>
      </c>
      <c r="C72">
        <f>AVERAGE(C66:C71)</f>
        <v>96746</v>
      </c>
      <c r="D72">
        <f t="shared" ref="D72" si="170">AVERAGE(D66:D71)</f>
        <v>102409.5</v>
      </c>
      <c r="E72">
        <f t="shared" ref="E72" si="171">AVERAGE(E66:E71)</f>
        <v>97611.333333333328</v>
      </c>
      <c r="F72">
        <f t="shared" ref="F72" si="172">AVERAGE(F66:F71)</f>
        <v>59828.166666666664</v>
      </c>
      <c r="G72">
        <f t="shared" ref="G72" si="173">AVERAGE(G66:G71)</f>
        <v>43467.500000000007</v>
      </c>
      <c r="H72">
        <f t="shared" ref="H72" si="174">AVERAGE(H66:H71)</f>
        <v>41389.833333333336</v>
      </c>
      <c r="I72">
        <f t="shared" ref="I72" si="175">AVERAGE(I66:I71)</f>
        <v>93510.5</v>
      </c>
      <c r="K72">
        <f>AVERAGE(K66:K71)</f>
        <v>258.38492353002817</v>
      </c>
      <c r="L72">
        <f t="shared" ref="L72" si="176">AVERAGE(L66:L71)</f>
        <v>266.34730282190253</v>
      </c>
      <c r="M72">
        <f t="shared" ref="M72" si="177">AVERAGE(M66:M71)</f>
        <v>267.42840403358201</v>
      </c>
      <c r="N72">
        <f t="shared" ref="N72" si="178">AVERAGE(N66:N71)</f>
        <v>270.96408272552532</v>
      </c>
      <c r="O72">
        <f t="shared" ref="O72" si="179">AVERAGE(O66:O71)</f>
        <v>163.84681699356508</v>
      </c>
      <c r="P72">
        <f t="shared" ref="P72" si="180">AVERAGE(P66:P71)</f>
        <v>132.63420615371862</v>
      </c>
      <c r="Q72">
        <f>AVERAGE(Q66:Q71)</f>
        <v>129.21533049725838</v>
      </c>
      <c r="R72">
        <f t="shared" ref="R72" si="181">AVERAGE(R66:R71)</f>
        <v>267.54250535728852</v>
      </c>
      <c r="V72">
        <f>AVERAGE(V66:V71)</f>
        <v>98.258774628538632</v>
      </c>
      <c r="W72">
        <f t="shared" ref="W72" si="182">AVERAGE(W66:W71)</f>
        <v>101.28671303012381</v>
      </c>
      <c r="X72">
        <f t="shared" ref="X72" si="183">AVERAGE(X66:X71)</f>
        <v>101.69783485123391</v>
      </c>
      <c r="Y72">
        <f t="shared" ref="Y72" si="184">AVERAGE(Y66:Y71)</f>
        <v>103.04238487762201</v>
      </c>
      <c r="Z72">
        <f>AVERAGE(Z66:Z71)</f>
        <v>62.307766430896812</v>
      </c>
      <c r="AA72">
        <f>AVERAGE(AA66:AA71)</f>
        <v>50.43821594714214</v>
      </c>
      <c r="AB72">
        <f t="shared" ref="AB72" si="185">AVERAGE(AB66:AB71)</f>
        <v>49.138083849566094</v>
      </c>
      <c r="AC72">
        <f t="shared" ref="AC72" si="186">AVERAGE(AC66:AC71)</f>
        <v>101.74122537146134</v>
      </c>
    </row>
    <row r="73" spans="1:29" x14ac:dyDescent="0.25">
      <c r="A73" t="s">
        <v>29</v>
      </c>
      <c r="B73">
        <f>MEDIAN(B66:B71)</f>
        <v>96931.333333333328</v>
      </c>
      <c r="C73">
        <f>MEDIAN(C66:C71)</f>
        <v>96857.333333333328</v>
      </c>
      <c r="D73">
        <f t="shared" ref="D73:I73" si="187">MEDIAN(D66:D71)</f>
        <v>102397.83333333333</v>
      </c>
      <c r="E73">
        <f t="shared" si="187"/>
        <v>96660.333333333328</v>
      </c>
      <c r="F73">
        <f t="shared" si="187"/>
        <v>60548.333333333336</v>
      </c>
      <c r="G73">
        <f t="shared" si="187"/>
        <v>45673.833333333336</v>
      </c>
      <c r="H73">
        <f t="shared" si="187"/>
        <v>42834.833333333336</v>
      </c>
      <c r="I73">
        <f t="shared" si="187"/>
        <v>92764.333333333328</v>
      </c>
      <c r="K73">
        <f>MEDIAN(K66:K71)</f>
        <v>264.48551204269802</v>
      </c>
      <c r="L73">
        <f t="shared" ref="L73:R73" si="188">MEDIAN(L66:L71)</f>
        <v>265.1626704553201</v>
      </c>
      <c r="M73">
        <f t="shared" si="188"/>
        <v>266.57132183439262</v>
      </c>
      <c r="N73">
        <f t="shared" si="188"/>
        <v>270.62344569607308</v>
      </c>
      <c r="O73">
        <f t="shared" si="188"/>
        <v>157.6259555761969</v>
      </c>
      <c r="P73">
        <f t="shared" si="188"/>
        <v>130.11369373210556</v>
      </c>
      <c r="Q73">
        <f t="shared" si="188"/>
        <v>128.27424929960441</v>
      </c>
      <c r="R73">
        <f t="shared" si="188"/>
        <v>268.83581266167891</v>
      </c>
      <c r="V73">
        <f>MEDIAN(V66:V71)</f>
        <v>100.57871010921002</v>
      </c>
      <c r="W73">
        <f t="shared" ref="W73:AC73" si="189">MEDIAN(W66:W71)</f>
        <v>100.83622031895692</v>
      </c>
      <c r="X73">
        <f t="shared" si="189"/>
        <v>101.37190311536582</v>
      </c>
      <c r="Y73">
        <f t="shared" si="189"/>
        <v>102.91284722252274</v>
      </c>
      <c r="Z73">
        <f t="shared" si="189"/>
        <v>59.942093497454479</v>
      </c>
      <c r="AA73">
        <f t="shared" si="189"/>
        <v>49.479713962582935</v>
      </c>
      <c r="AB73">
        <f t="shared" si="189"/>
        <v>48.780208923877197</v>
      </c>
      <c r="AC73">
        <f t="shared" si="189"/>
        <v>102.23304505355193</v>
      </c>
    </row>
    <row r="74" spans="1:29" x14ac:dyDescent="0.25">
      <c r="A74" t="s">
        <v>30</v>
      </c>
      <c r="B74">
        <f>STDEV(B66:B71)</f>
        <v>6183.3127582766401</v>
      </c>
      <c r="C74">
        <f t="shared" ref="C74:I74" si="190">STDEV(C66:C71)</f>
        <v>8108.5241978221084</v>
      </c>
      <c r="D74">
        <f t="shared" si="190"/>
        <v>3951.9859016280243</v>
      </c>
      <c r="E74">
        <f t="shared" si="190"/>
        <v>3761.481357125142</v>
      </c>
      <c r="F74">
        <f t="shared" si="190"/>
        <v>3284.2134167356826</v>
      </c>
      <c r="G74">
        <f t="shared" si="190"/>
        <v>6605.0079611357332</v>
      </c>
      <c r="H74">
        <f t="shared" si="190"/>
        <v>4496.2606574797237</v>
      </c>
      <c r="I74">
        <f t="shared" si="190"/>
        <v>7540.8974112281003</v>
      </c>
      <c r="K74">
        <f>STDEV(K66:K71)</f>
        <v>14.691334381649611</v>
      </c>
      <c r="L74">
        <f t="shared" ref="L74:R74" si="191">STDEV(L66:L71)</f>
        <v>7.7180864534183442</v>
      </c>
      <c r="M74">
        <f t="shared" si="191"/>
        <v>11.735257291844459</v>
      </c>
      <c r="N74">
        <f t="shared" si="191"/>
        <v>9.4491795978802795</v>
      </c>
      <c r="O74">
        <f t="shared" si="191"/>
        <v>15.658753927829757</v>
      </c>
      <c r="P74">
        <f t="shared" si="191"/>
        <v>18.607790627910514</v>
      </c>
      <c r="Q74">
        <f t="shared" si="191"/>
        <v>9.0208547367263758</v>
      </c>
      <c r="R74">
        <f t="shared" si="191"/>
        <v>13.330384025766467</v>
      </c>
      <c r="V74">
        <f>STDEV(V66:V71)</f>
        <v>5.5868295033523809</v>
      </c>
      <c r="W74">
        <f t="shared" ref="W74:AC74" si="192">STDEV(W66:W71)</f>
        <v>2.9350385735717079</v>
      </c>
      <c r="X74">
        <f t="shared" si="192"/>
        <v>4.4626907239549229</v>
      </c>
      <c r="Y74">
        <f t="shared" si="192"/>
        <v>3.5933397190831178</v>
      </c>
      <c r="Z74">
        <f t="shared" si="192"/>
        <v>5.9547203921112626</v>
      </c>
      <c r="AA74">
        <f t="shared" si="192"/>
        <v>7.0761818478561445</v>
      </c>
      <c r="AB74">
        <f t="shared" si="192"/>
        <v>3.4304560824338179</v>
      </c>
      <c r="AC74">
        <f t="shared" si="192"/>
        <v>5.0692864808245535</v>
      </c>
    </row>
    <row r="75" spans="1:29" x14ac:dyDescent="0.25">
      <c r="S75" t="s">
        <v>18</v>
      </c>
      <c r="T75">
        <f>AVERAGE(K66:K71,R66:R71)</f>
        <v>262.96371444365838</v>
      </c>
    </row>
    <row r="76" spans="1:29" x14ac:dyDescent="0.25">
      <c r="B76" s="1" t="s">
        <v>84</v>
      </c>
      <c r="K76" s="1" t="s">
        <v>84</v>
      </c>
      <c r="V76" s="1" t="s">
        <v>84</v>
      </c>
    </row>
    <row r="77" spans="1:29" x14ac:dyDescent="0.25">
      <c r="B77" s="7" t="s">
        <v>18</v>
      </c>
      <c r="C77" s="7" t="s">
        <v>19</v>
      </c>
      <c r="D77" s="7" t="s">
        <v>20</v>
      </c>
      <c r="E77" s="7" t="s">
        <v>21</v>
      </c>
      <c r="F77" s="7" t="s">
        <v>22</v>
      </c>
      <c r="G77" s="7" t="s">
        <v>23</v>
      </c>
      <c r="H77" s="7" t="s">
        <v>24</v>
      </c>
      <c r="I77" s="7" t="s">
        <v>18</v>
      </c>
      <c r="K77" s="7" t="s">
        <v>18</v>
      </c>
      <c r="L77" s="7" t="s">
        <v>19</v>
      </c>
      <c r="M77" s="7" t="s">
        <v>20</v>
      </c>
      <c r="N77" s="7" t="s">
        <v>21</v>
      </c>
      <c r="O77" s="7" t="s">
        <v>22</v>
      </c>
      <c r="P77" s="7" t="s">
        <v>23</v>
      </c>
      <c r="Q77" s="7" t="s">
        <v>24</v>
      </c>
      <c r="R77" s="7" t="s">
        <v>18</v>
      </c>
      <c r="V77" s="7" t="s">
        <v>18</v>
      </c>
      <c r="W77" s="7" t="s">
        <v>19</v>
      </c>
      <c r="X77" s="7" t="s">
        <v>20</v>
      </c>
      <c r="Y77" s="7" t="s">
        <v>21</v>
      </c>
      <c r="Z77" s="7" t="s">
        <v>22</v>
      </c>
      <c r="AA77" s="7" t="s">
        <v>23</v>
      </c>
      <c r="AB77" s="7" t="s">
        <v>24</v>
      </c>
      <c r="AC77" s="7" t="s">
        <v>18</v>
      </c>
    </row>
    <row r="78" spans="1:29" x14ac:dyDescent="0.25">
      <c r="B78">
        <f>'72h'!G46</f>
        <v>70901.666666666672</v>
      </c>
      <c r="C78">
        <f>'72h'!H46</f>
        <v>71259.666666666672</v>
      </c>
      <c r="D78">
        <f>'72h'!I46</f>
        <v>75201.666666666672</v>
      </c>
      <c r="E78">
        <f>'72h'!J46</f>
        <v>82452.666666666672</v>
      </c>
      <c r="F78">
        <f>'72h'!K46</f>
        <v>43273.666666666664</v>
      </c>
      <c r="G78">
        <f>'72h'!L46</f>
        <v>28805.666666666668</v>
      </c>
      <c r="H78">
        <f>'72h'!M46</f>
        <v>29093.666666666668</v>
      </c>
      <c r="I78">
        <f>'72h'!N46</f>
        <v>66376.666666666672</v>
      </c>
      <c r="K78">
        <f>B78/B5*100</f>
        <v>193.22238674454729</v>
      </c>
      <c r="L78">
        <f t="shared" ref="L78:R78" si="193">C78/C5*100</f>
        <v>194.38342213897323</v>
      </c>
      <c r="M78">
        <f t="shared" si="193"/>
        <v>207.44524339334646</v>
      </c>
      <c r="N78">
        <f t="shared" si="193"/>
        <v>223.88378512920303</v>
      </c>
      <c r="O78">
        <f t="shared" si="193"/>
        <v>132.20868892193005</v>
      </c>
      <c r="P78">
        <f t="shared" si="193"/>
        <v>85.99390996298213</v>
      </c>
      <c r="Q78">
        <f t="shared" si="193"/>
        <v>89.985978514134899</v>
      </c>
      <c r="R78">
        <f t="shared" si="193"/>
        <v>214.24037354621453</v>
      </c>
      <c r="V78">
        <f>K78/$T$84*100</f>
        <v>98.306102653941721</v>
      </c>
      <c r="W78">
        <f t="shared" ref="W78:W83" si="194">L78/$T$84*100</f>
        <v>98.896804728335368</v>
      </c>
      <c r="X78">
        <f t="shared" ref="X78:X83" si="195">M78/$T$84*100</f>
        <v>105.54229111691549</v>
      </c>
      <c r="Y78">
        <f t="shared" ref="Y78:Y83" si="196">N78/$T$84*100</f>
        <v>113.90575768304734</v>
      </c>
      <c r="Z78">
        <f t="shared" ref="Z78:Z83" si="197">O78/$T$84*100</f>
        <v>67.264053425057241</v>
      </c>
      <c r="AA78">
        <f t="shared" ref="AA78:AB83" si="198">P78/$T$84*100</f>
        <v>43.751276872545439</v>
      </c>
      <c r="AB78">
        <f t="shared" si="198"/>
        <v>45.78232879879058</v>
      </c>
      <c r="AC78">
        <f t="shared" ref="AC78:AC83" si="199">R78/$T$84*100</f>
        <v>108.99946175645367</v>
      </c>
    </row>
    <row r="79" spans="1:29" x14ac:dyDescent="0.25">
      <c r="B79">
        <f>'72h'!G47</f>
        <v>71498.666666666672</v>
      </c>
      <c r="C79">
        <f>'72h'!H47</f>
        <v>64141.666666666664</v>
      </c>
      <c r="D79">
        <f>'72h'!I47</f>
        <v>71891.666666666672</v>
      </c>
      <c r="E79">
        <f>'72h'!J47</f>
        <v>70317.666666666672</v>
      </c>
      <c r="F79">
        <f>'72h'!K47</f>
        <v>41137.666666666664</v>
      </c>
      <c r="G79">
        <f>'72h'!L47</f>
        <v>19397.666666666668</v>
      </c>
      <c r="H79">
        <f>'72h'!M47</f>
        <v>26037.666666666668</v>
      </c>
      <c r="I79">
        <f>'72h'!N47</f>
        <v>62764.666666666664</v>
      </c>
      <c r="K79">
        <f t="shared" ref="K79:R79" si="200">B79/B6*100</f>
        <v>201.16480816303564</v>
      </c>
      <c r="L79">
        <f t="shared" si="200"/>
        <v>208.96908224102168</v>
      </c>
      <c r="M79">
        <f t="shared" si="200"/>
        <v>209.2652067182209</v>
      </c>
      <c r="N79">
        <f t="shared" si="200"/>
        <v>209.3078403746552</v>
      </c>
      <c r="O79">
        <f t="shared" si="200"/>
        <v>117.53171307759702</v>
      </c>
      <c r="P79">
        <f t="shared" si="200"/>
        <v>105.79968365361891</v>
      </c>
      <c r="Q79">
        <f t="shared" si="200"/>
        <v>87.76248525363745</v>
      </c>
      <c r="R79">
        <f t="shared" si="200"/>
        <v>202.17101872530492</v>
      </c>
      <c r="V79">
        <f t="shared" ref="V79:V83" si="201">K79/$T$84*100</f>
        <v>102.3469827426399</v>
      </c>
      <c r="W79">
        <f t="shared" si="194"/>
        <v>106.31757735942358</v>
      </c>
      <c r="X79">
        <f t="shared" si="195"/>
        <v>106.46823714447413</v>
      </c>
      <c r="Y79">
        <f t="shared" si="196"/>
        <v>106.48992794685246</v>
      </c>
      <c r="Z79">
        <f t="shared" si="197"/>
        <v>59.796821918855272</v>
      </c>
      <c r="AA79">
        <f t="shared" si="198"/>
        <v>53.827896121362485</v>
      </c>
      <c r="AB79">
        <f t="shared" si="198"/>
        <v>44.651078117130226</v>
      </c>
      <c r="AC79">
        <f t="shared" si="199"/>
        <v>102.85891430757135</v>
      </c>
    </row>
    <row r="80" spans="1:29" x14ac:dyDescent="0.25">
      <c r="B80">
        <f>'72h'!G48</f>
        <v>68835.666666666672</v>
      </c>
      <c r="C80">
        <f>'72h'!H48</f>
        <v>73008.666666666672</v>
      </c>
      <c r="D80">
        <f>'72h'!I48</f>
        <v>74175.666666666672</v>
      </c>
      <c r="E80">
        <f>'72h'!J48</f>
        <v>71484.666666666672</v>
      </c>
      <c r="F80">
        <f>'72h'!K48</f>
        <v>44235.666666666664</v>
      </c>
      <c r="G80">
        <f>'72h'!L48</f>
        <v>29375.666666666668</v>
      </c>
      <c r="H80">
        <f>'72h'!M48</f>
        <v>28566.666666666668</v>
      </c>
      <c r="I80">
        <f>'72h'!N48</f>
        <v>72854.666666666672</v>
      </c>
      <c r="K80">
        <f t="shared" ref="K80:R80" si="202">B80/B7*100</f>
        <v>201.47810646269124</v>
      </c>
      <c r="L80">
        <f t="shared" si="202"/>
        <v>207.88147416975923</v>
      </c>
      <c r="M80">
        <f t="shared" si="202"/>
        <v>197.08526335367421</v>
      </c>
      <c r="N80">
        <f t="shared" si="202"/>
        <v>197.22991180230474</v>
      </c>
      <c r="O80">
        <f t="shared" si="202"/>
        <v>112.05333018103214</v>
      </c>
      <c r="P80">
        <f t="shared" si="202"/>
        <v>80.999825366041961</v>
      </c>
      <c r="Q80">
        <f t="shared" si="202"/>
        <v>87.220248939006893</v>
      </c>
      <c r="R80">
        <f t="shared" si="202"/>
        <v>201.00981302824349</v>
      </c>
      <c r="V80">
        <f t="shared" si="201"/>
        <v>102.50638008435666</v>
      </c>
      <c r="W80">
        <f t="shared" si="194"/>
        <v>105.76423303684186</v>
      </c>
      <c r="X80">
        <f t="shared" si="195"/>
        <v>100.27142536252821</v>
      </c>
      <c r="Y80">
        <f t="shared" si="196"/>
        <v>100.34501841496579</v>
      </c>
      <c r="Z80">
        <f t="shared" si="197"/>
        <v>57.009575158885816</v>
      </c>
      <c r="AA80">
        <f t="shared" si="198"/>
        <v>41.210427433094424</v>
      </c>
      <c r="AB80">
        <f t="shared" si="198"/>
        <v>44.37520356808411</v>
      </c>
      <c r="AC80">
        <f t="shared" si="199"/>
        <v>102.26812558799827</v>
      </c>
    </row>
    <row r="81" spans="1:29" x14ac:dyDescent="0.25">
      <c r="B81">
        <f>'72h'!G49</f>
        <v>63024.666666666664</v>
      </c>
      <c r="C81">
        <f>'72h'!H49</f>
        <v>68603.666666666672</v>
      </c>
      <c r="D81">
        <f>'72h'!I49</f>
        <v>78918.666666666672</v>
      </c>
      <c r="E81">
        <f>'72h'!J49</f>
        <v>72334.666666666672</v>
      </c>
      <c r="F81">
        <f>'72h'!K49</f>
        <v>41010.666666666664</v>
      </c>
      <c r="G81">
        <f>'72h'!L49</f>
        <v>32178.666666666668</v>
      </c>
      <c r="H81">
        <f>'72h'!M49</f>
        <v>21484.666666666668</v>
      </c>
      <c r="I81">
        <f>'72h'!N49</f>
        <v>67303.666666666672</v>
      </c>
      <c r="K81">
        <f t="shared" ref="K81:R81" si="203">B81/B8*100</f>
        <v>182.55672492034373</v>
      </c>
      <c r="L81">
        <f t="shared" si="203"/>
        <v>198.99925548475676</v>
      </c>
      <c r="M81">
        <f t="shared" si="203"/>
        <v>191.00619594681811</v>
      </c>
      <c r="N81">
        <f t="shared" si="203"/>
        <v>205.17950511993797</v>
      </c>
      <c r="O81">
        <f t="shared" si="203"/>
        <v>102.53350223348221</v>
      </c>
      <c r="P81">
        <f t="shared" si="203"/>
        <v>93.724271844660194</v>
      </c>
      <c r="Q81">
        <f>H81/H8*100</f>
        <v>77.619884871986329</v>
      </c>
      <c r="R81">
        <f t="shared" si="203"/>
        <v>202.36632422951638</v>
      </c>
      <c r="V81">
        <f t="shared" si="201"/>
        <v>92.879714625992506</v>
      </c>
      <c r="W81">
        <f t="shared" si="194"/>
        <v>101.24521059563267</v>
      </c>
      <c r="X81">
        <f t="shared" si="195"/>
        <v>97.178567259451853</v>
      </c>
      <c r="Y81">
        <f t="shared" si="196"/>
        <v>104.38954736374401</v>
      </c>
      <c r="Z81">
        <f t="shared" si="197"/>
        <v>52.166155101680069</v>
      </c>
      <c r="AA81">
        <f t="shared" si="198"/>
        <v>47.684267047731787</v>
      </c>
      <c r="AB81">
        <f t="shared" si="198"/>
        <v>39.490809003931098</v>
      </c>
      <c r="AC81">
        <f t="shared" si="199"/>
        <v>102.95828024166092</v>
      </c>
    </row>
    <row r="82" spans="1:29" x14ac:dyDescent="0.25">
      <c r="B82">
        <f>'72h'!G50</f>
        <v>72524.666666666672</v>
      </c>
      <c r="C82">
        <f>'72h'!H50</f>
        <v>78046.666666666672</v>
      </c>
      <c r="D82">
        <f>'72h'!I50</f>
        <v>77653.666666666672</v>
      </c>
      <c r="E82">
        <f>'72h'!J50</f>
        <v>74639.666666666672</v>
      </c>
      <c r="F82">
        <f>'72h'!K50</f>
        <v>37954.666666666664</v>
      </c>
      <c r="G82">
        <f>'72h'!L50</f>
        <v>28833.666666666668</v>
      </c>
      <c r="H82">
        <f>'72h'!M50</f>
        <v>28166.666666666668</v>
      </c>
      <c r="I82">
        <f>'72h'!N50</f>
        <v>77604.666666666672</v>
      </c>
      <c r="K82">
        <f t="shared" ref="K82:R82" si="204">B82/B9*100</f>
        <v>176.45761186040664</v>
      </c>
      <c r="L82">
        <f t="shared" si="204"/>
        <v>195.16383125922098</v>
      </c>
      <c r="M82">
        <f t="shared" si="204"/>
        <v>190.50348769697516</v>
      </c>
      <c r="N82">
        <f t="shared" si="204"/>
        <v>200.45386998012643</v>
      </c>
      <c r="O82">
        <f t="shared" si="204"/>
        <v>102.45465015836453</v>
      </c>
      <c r="P82">
        <f t="shared" si="204"/>
        <v>73.326438749819872</v>
      </c>
      <c r="Q82">
        <f t="shared" si="204"/>
        <v>80.280459071216839</v>
      </c>
      <c r="R82">
        <f t="shared" si="204"/>
        <v>184.28451564899393</v>
      </c>
      <c r="V82">
        <f t="shared" si="201"/>
        <v>89.7766578597967</v>
      </c>
      <c r="W82">
        <f t="shared" si="194"/>
        <v>99.293854885823464</v>
      </c>
      <c r="X82">
        <f t="shared" si="195"/>
        <v>96.92280347531343</v>
      </c>
      <c r="Y82">
        <f t="shared" si="196"/>
        <v>101.98527743940255</v>
      </c>
      <c r="Z82">
        <f t="shared" si="197"/>
        <v>52.126037389019551</v>
      </c>
      <c r="AA82">
        <f t="shared" si="198"/>
        <v>37.306424666608578</v>
      </c>
      <c r="AB82">
        <f t="shared" si="198"/>
        <v>40.844434144136883</v>
      </c>
      <c r="AC82">
        <f t="shared" si="199"/>
        <v>93.758765835311081</v>
      </c>
    </row>
    <row r="83" spans="1:29" x14ac:dyDescent="0.25">
      <c r="B83" s="7">
        <f>'72h'!G51</f>
        <v>76894.666666666672</v>
      </c>
      <c r="C83" s="7">
        <f>'72h'!H51</f>
        <v>80745.666666666672</v>
      </c>
      <c r="D83" s="7">
        <f>'72h'!I51</f>
        <v>80421.666666666672</v>
      </c>
      <c r="E83" s="7">
        <f>'72h'!J51</f>
        <v>71631.666666666672</v>
      </c>
      <c r="F83" s="7">
        <f>'72h'!K51</f>
        <v>36197.666666666664</v>
      </c>
      <c r="G83" s="7">
        <f>'72h'!L51</f>
        <v>27758.666666666668</v>
      </c>
      <c r="H83" s="7">
        <f>'72h'!M51</f>
        <v>26873.666666666668</v>
      </c>
      <c r="I83" s="7">
        <f>'72h'!N51</f>
        <v>74688.666666666672</v>
      </c>
      <c r="K83" s="7">
        <f t="shared" ref="K83:R83" si="205">B83/B10*100</f>
        <v>197.6354072068676</v>
      </c>
      <c r="L83" s="7">
        <f t="shared" si="205"/>
        <v>194.56630870434773</v>
      </c>
      <c r="M83" s="7">
        <f t="shared" si="205"/>
        <v>201.10276650190463</v>
      </c>
      <c r="N83" s="7">
        <f t="shared" si="205"/>
        <v>193.06512618254018</v>
      </c>
      <c r="O83" s="7">
        <f t="shared" si="205"/>
        <v>100.90691991042307</v>
      </c>
      <c r="P83" s="7">
        <f t="shared" si="205"/>
        <v>68.91711838457401</v>
      </c>
      <c r="Q83" s="7">
        <f t="shared" si="205"/>
        <v>77.478473129853157</v>
      </c>
      <c r="R83" s="7">
        <f t="shared" si="205"/>
        <v>202.0341733916415</v>
      </c>
      <c r="V83" s="7">
        <f t="shared" si="201"/>
        <v>100.55132304424956</v>
      </c>
      <c r="W83" s="7">
        <f t="shared" si="194"/>
        <v>98.989852256484895</v>
      </c>
      <c r="X83" s="7">
        <f t="shared" si="195"/>
        <v>102.31541769466214</v>
      </c>
      <c r="Y83" s="7">
        <f t="shared" si="196"/>
        <v>98.226092913804692</v>
      </c>
      <c r="Z83" s="7">
        <f t="shared" si="197"/>
        <v>51.33859587565135</v>
      </c>
      <c r="AA83" s="7">
        <f t="shared" si="198"/>
        <v>35.063086781371496</v>
      </c>
      <c r="AB83" s="7">
        <f t="shared" si="198"/>
        <v>39.41886269650351</v>
      </c>
      <c r="AC83" s="7">
        <f t="shared" si="199"/>
        <v>102.78929126002761</v>
      </c>
    </row>
    <row r="84" spans="1:29" x14ac:dyDescent="0.25">
      <c r="A84" t="s">
        <v>88</v>
      </c>
      <c r="B84">
        <f>AVERAGE(B78:B83)</f>
        <v>70613.333333333343</v>
      </c>
      <c r="C84">
        <f>AVERAGE(C78:C83)</f>
        <v>72634.333333333343</v>
      </c>
      <c r="D84">
        <f t="shared" ref="D84" si="206">AVERAGE(D78:D83)</f>
        <v>76377.166666666672</v>
      </c>
      <c r="E84">
        <f t="shared" ref="E84" si="207">AVERAGE(E78:E83)</f>
        <v>73810.166666666672</v>
      </c>
      <c r="F84">
        <f t="shared" ref="F84" si="208">AVERAGE(F78:F83)</f>
        <v>40634.999999999993</v>
      </c>
      <c r="G84">
        <f t="shared" ref="G84" si="209">AVERAGE(G78:G83)</f>
        <v>27725</v>
      </c>
      <c r="H84">
        <f t="shared" ref="H84" si="210">AVERAGE(H78:H83)</f>
        <v>26703.833333333332</v>
      </c>
      <c r="I84">
        <f t="shared" ref="I84" si="211">AVERAGE(I78:I83)</f>
        <v>70265.500000000015</v>
      </c>
      <c r="K84">
        <f>AVERAGE(K78:K83)</f>
        <v>192.08584089298202</v>
      </c>
      <c r="L84">
        <f t="shared" ref="L84" si="212">AVERAGE(L78:L83)</f>
        <v>199.99389566634659</v>
      </c>
      <c r="M84">
        <f t="shared" ref="M84" si="213">AVERAGE(M78:M83)</f>
        <v>199.40136060182326</v>
      </c>
      <c r="N84">
        <f t="shared" ref="N84" si="214">AVERAGE(N78:N83)</f>
        <v>204.85333976479455</v>
      </c>
      <c r="O84">
        <f t="shared" ref="O84" si="215">AVERAGE(O78:O83)</f>
        <v>111.28146741380483</v>
      </c>
      <c r="P84">
        <f t="shared" ref="P84" si="216">AVERAGE(P78:P83)</f>
        <v>84.793541326949523</v>
      </c>
      <c r="Q84">
        <f t="shared" ref="Q84" si="217">AVERAGE(Q78:Q83)</f>
        <v>83.391254963305926</v>
      </c>
      <c r="R84">
        <f t="shared" ref="R84" si="218">AVERAGE(R78:R83)</f>
        <v>201.01770309498579</v>
      </c>
      <c r="S84" t="s">
        <v>18</v>
      </c>
      <c r="T84">
        <f>AVERAGE(K78:K83,R78:R83)</f>
        <v>196.55177199398392</v>
      </c>
      <c r="V84">
        <f>AVERAGE(V78:V83)</f>
        <v>97.727860168496179</v>
      </c>
      <c r="W84">
        <f t="shared" ref="W84" si="219">AVERAGE(W78:W83)</f>
        <v>101.75125547709031</v>
      </c>
      <c r="X84">
        <f t="shared" ref="X84" si="220">AVERAGE(X78:X83)</f>
        <v>101.44979034222422</v>
      </c>
      <c r="Y84">
        <f t="shared" ref="Y84" si="221">AVERAGE(Y78:Y83)</f>
        <v>104.22360362696948</v>
      </c>
      <c r="Z84">
        <f>AVERAGE(Z78:Z83)</f>
        <v>56.616873144858211</v>
      </c>
      <c r="AA84">
        <f t="shared" ref="AA84" si="222">AVERAGE(AA78:AA83)</f>
        <v>43.140563153785706</v>
      </c>
      <c r="AB84">
        <f>AVERAGE(AB78:AB83)</f>
        <v>42.427119388096074</v>
      </c>
      <c r="AC84">
        <f t="shared" ref="AC84" si="223">AVERAGE(AC78:AC83)</f>
        <v>102.27213983150382</v>
      </c>
    </row>
    <row r="85" spans="1:29" x14ac:dyDescent="0.25">
      <c r="A85" t="s">
        <v>29</v>
      </c>
      <c r="B85">
        <f>MEDIAN(B78:B83)</f>
        <v>71200.166666666672</v>
      </c>
      <c r="C85">
        <f>MEDIAN(C78:C83)</f>
        <v>72134.166666666672</v>
      </c>
      <c r="D85">
        <f t="shared" ref="D85:I85" si="224">MEDIAN(D78:D83)</f>
        <v>76427.666666666672</v>
      </c>
      <c r="E85">
        <f t="shared" si="224"/>
        <v>71983.166666666672</v>
      </c>
      <c r="F85">
        <f t="shared" si="224"/>
        <v>41074.166666666664</v>
      </c>
      <c r="G85">
        <f t="shared" si="224"/>
        <v>28819.666666666668</v>
      </c>
      <c r="H85">
        <f t="shared" si="224"/>
        <v>27520.166666666668</v>
      </c>
      <c r="I85">
        <f t="shared" si="224"/>
        <v>70079.166666666672</v>
      </c>
      <c r="K85">
        <f>MEDIAN(K78:K83)</f>
        <v>195.42889697570746</v>
      </c>
      <c r="L85">
        <f t="shared" ref="L85:R85" si="225">MEDIAN(L78:L83)</f>
        <v>197.08154337198886</v>
      </c>
      <c r="M85">
        <f t="shared" si="225"/>
        <v>199.09401492778943</v>
      </c>
      <c r="N85">
        <f t="shared" si="225"/>
        <v>202.81668755003221</v>
      </c>
      <c r="O85">
        <f t="shared" si="225"/>
        <v>107.29341620725717</v>
      </c>
      <c r="P85">
        <f t="shared" si="225"/>
        <v>83.496867664512052</v>
      </c>
      <c r="Q85">
        <f t="shared" si="225"/>
        <v>83.750354005111859</v>
      </c>
      <c r="R85">
        <f t="shared" si="225"/>
        <v>202.10259605847321</v>
      </c>
      <c r="V85">
        <f>MEDIAN(V78:V83)</f>
        <v>99.428712849095632</v>
      </c>
      <c r="W85">
        <f t="shared" ref="W85:AC85" si="226">MEDIAN(W78:W83)</f>
        <v>100.26953274072807</v>
      </c>
      <c r="X85">
        <f t="shared" si="226"/>
        <v>101.29342152859518</v>
      </c>
      <c r="Y85">
        <f t="shared" si="226"/>
        <v>103.18741240157328</v>
      </c>
      <c r="Z85">
        <f t="shared" si="226"/>
        <v>54.587865130282943</v>
      </c>
      <c r="AA85">
        <f t="shared" si="226"/>
        <v>42.480852152819935</v>
      </c>
      <c r="AB85">
        <f t="shared" si="226"/>
        <v>42.609818856110493</v>
      </c>
      <c r="AC85">
        <f t="shared" si="226"/>
        <v>102.82410278379947</v>
      </c>
    </row>
    <row r="86" spans="1:29" x14ac:dyDescent="0.25">
      <c r="A86" t="s">
        <v>30</v>
      </c>
      <c r="B86">
        <f>STDEV(B78:B83)</f>
        <v>4576.5326467388695</v>
      </c>
      <c r="C86">
        <f t="shared" ref="C86:I86" si="227">STDEV(C78:C83)</f>
        <v>6090.7893631832885</v>
      </c>
      <c r="D86">
        <f t="shared" si="227"/>
        <v>3187.3113277494558</v>
      </c>
      <c r="E86">
        <f t="shared" si="227"/>
        <v>4470.1083991330679</v>
      </c>
      <c r="F86">
        <f t="shared" si="227"/>
        <v>3072.3045204970595</v>
      </c>
      <c r="G86">
        <f t="shared" si="227"/>
        <v>4342.8664113309769</v>
      </c>
      <c r="H86">
        <f t="shared" si="227"/>
        <v>2794.0527852327104</v>
      </c>
      <c r="I86">
        <f t="shared" si="227"/>
        <v>5661.9702724993795</v>
      </c>
      <c r="K86">
        <f>STDEV(K78:K83)</f>
        <v>10.37089500363586</v>
      </c>
      <c r="L86">
        <f t="shared" ref="L86:R86" si="228">STDEV(L78:L83)</f>
        <v>6.7531150352553171</v>
      </c>
      <c r="M86">
        <f t="shared" si="228"/>
        <v>7.9988690561469857</v>
      </c>
      <c r="N86">
        <f t="shared" si="228"/>
        <v>10.941122227963699</v>
      </c>
      <c r="O86">
        <f t="shared" si="228"/>
        <v>12.1629007773337</v>
      </c>
      <c r="P86">
        <f t="shared" si="228"/>
        <v>13.567640735531555</v>
      </c>
      <c r="Q86">
        <f t="shared" si="228"/>
        <v>5.5714626562896434</v>
      </c>
      <c r="R86">
        <f t="shared" si="228"/>
        <v>9.5814483872666631</v>
      </c>
      <c r="V86">
        <f>STDEV(V78:V83)</f>
        <v>5.2764189803149124</v>
      </c>
      <c r="W86">
        <f t="shared" ref="W86:AC86" si="229">STDEV(W78:W83)</f>
        <v>3.4357945322731651</v>
      </c>
      <c r="X86">
        <f t="shared" si="229"/>
        <v>4.0695990552513637</v>
      </c>
      <c r="Y86">
        <f t="shared" si="229"/>
        <v>5.5665345150378922</v>
      </c>
      <c r="Z86">
        <f t="shared" si="229"/>
        <v>6.1881409940715182</v>
      </c>
      <c r="AA86">
        <f t="shared" si="229"/>
        <v>6.9028330794935915</v>
      </c>
      <c r="AB86">
        <f t="shared" si="229"/>
        <v>2.8346031174219966</v>
      </c>
      <c r="AC86">
        <f t="shared" si="229"/>
        <v>4.8747707996038478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2049" r:id="rId3">
          <objectPr defaultSize="0" r:id="rId4">
            <anchor moveWithCells="1">
              <from>
                <xdr:col>29</xdr:col>
                <xdr:colOff>381000</xdr:colOff>
                <xdr:row>72</xdr:row>
                <xdr:rowOff>85725</xdr:rowOff>
              </from>
              <to>
                <xdr:col>35</xdr:col>
                <xdr:colOff>581025</xdr:colOff>
                <xdr:row>88</xdr:row>
                <xdr:rowOff>28575</xdr:rowOff>
              </to>
            </anchor>
          </objectPr>
        </oleObject>
      </mc:Choice>
      <mc:Fallback>
        <oleObject progId="Prism9.Document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00h</vt:lpstr>
      <vt:lpstr>12h</vt:lpstr>
      <vt:lpstr>24h</vt:lpstr>
      <vt:lpstr>36h</vt:lpstr>
      <vt:lpstr>48h</vt:lpstr>
      <vt:lpstr>60h</vt:lpstr>
      <vt:lpstr>72h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dcterms:created xsi:type="dcterms:W3CDTF">2024-04-12T20:17:18Z</dcterms:created>
  <dcterms:modified xsi:type="dcterms:W3CDTF">2025-10-26T20:18:48Z</dcterms:modified>
</cp:coreProperties>
</file>