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_Pat_cells/Manuscript_1_Timeline/202502_Revision/20251014_Rebuttal/Open_Data/"/>
    </mc:Choice>
  </mc:AlternateContent>
  <xr:revisionPtr revIDLastSave="0" documentId="8_{18A30341-915A-4B7C-8E8D-B22F7227ED9F}" xr6:coauthVersionLast="47" xr6:coauthVersionMax="47" xr10:uidLastSave="{00000000-0000-0000-0000-000000000000}"/>
  <bookViews>
    <workbookView xWindow="-28920" yWindow="6810" windowWidth="29040" windowHeight="15840" activeTab="7" xr2:uid="{1CDC132D-17CC-4ED3-9F5D-C745851A982D}"/>
  </bookViews>
  <sheets>
    <sheet name="00h" sheetId="1" r:id="rId1"/>
    <sheet name="12h" sheetId="2" r:id="rId2"/>
    <sheet name="24h" sheetId="3" r:id="rId3"/>
    <sheet name="36h" sheetId="4" r:id="rId4"/>
    <sheet name="48h" sheetId="5" r:id="rId5"/>
    <sheet name="60h" sheetId="6" r:id="rId6"/>
    <sheet name="72h" sheetId="7" r:id="rId7"/>
    <sheet name="A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S44" i="7"/>
  <c r="N51" i="7" s="1"/>
  <c r="I83" i="8" s="1"/>
  <c r="S44" i="6"/>
  <c r="G51" i="6" s="1"/>
  <c r="B71" i="8" s="1"/>
  <c r="S44" i="5"/>
  <c r="G51" i="5" s="1"/>
  <c r="S44" i="4"/>
  <c r="G51" i="4" s="1"/>
  <c r="S44" i="3"/>
  <c r="G51" i="3" s="1"/>
  <c r="B34" i="8" s="1"/>
  <c r="S44" i="2"/>
  <c r="G51" i="2" s="1"/>
  <c r="B22" i="8" s="1"/>
  <c r="S44" i="1"/>
  <c r="G51" i="1" s="1"/>
  <c r="G48" i="7" l="1"/>
  <c r="G46" i="7"/>
  <c r="H47" i="7"/>
  <c r="H49" i="7"/>
  <c r="H50" i="7"/>
  <c r="H51" i="7"/>
  <c r="I46" i="7"/>
  <c r="I47" i="7"/>
  <c r="I48" i="7"/>
  <c r="I49" i="7"/>
  <c r="I50" i="7"/>
  <c r="I51" i="7"/>
  <c r="J46" i="7"/>
  <c r="J50" i="7"/>
  <c r="K46" i="7"/>
  <c r="K47" i="7"/>
  <c r="K48" i="7"/>
  <c r="K49" i="7"/>
  <c r="K50" i="7"/>
  <c r="K51" i="7"/>
  <c r="G49" i="7"/>
  <c r="G51" i="7"/>
  <c r="H46" i="7"/>
  <c r="H48" i="7"/>
  <c r="J47" i="7"/>
  <c r="J51" i="7"/>
  <c r="L46" i="7"/>
  <c r="L47" i="7"/>
  <c r="L48" i="7"/>
  <c r="L49" i="7"/>
  <c r="L50" i="7"/>
  <c r="L51" i="7"/>
  <c r="M46" i="7"/>
  <c r="M47" i="7"/>
  <c r="M48" i="7"/>
  <c r="M49" i="7"/>
  <c r="M50" i="7"/>
  <c r="M51" i="7"/>
  <c r="G47" i="7"/>
  <c r="G50" i="7"/>
  <c r="J48" i="7"/>
  <c r="J49" i="7"/>
  <c r="N46" i="7"/>
  <c r="N47" i="7"/>
  <c r="N48" i="7"/>
  <c r="N49" i="7"/>
  <c r="N50" i="7"/>
  <c r="I46" i="1"/>
  <c r="I47" i="1"/>
  <c r="I48" i="1"/>
  <c r="I49" i="1"/>
  <c r="I50" i="1"/>
  <c r="I51" i="1"/>
  <c r="G49" i="1"/>
  <c r="H47" i="1"/>
  <c r="H51" i="1"/>
  <c r="J51" i="1"/>
  <c r="K46" i="1"/>
  <c r="K47" i="1"/>
  <c r="K48" i="1"/>
  <c r="K49" i="1"/>
  <c r="K50" i="1"/>
  <c r="K51" i="1"/>
  <c r="H46" i="1"/>
  <c r="H49" i="1"/>
  <c r="J47" i="1"/>
  <c r="J49" i="1"/>
  <c r="L46" i="1"/>
  <c r="L47" i="1"/>
  <c r="L48" i="1"/>
  <c r="L49" i="1"/>
  <c r="L50" i="1"/>
  <c r="L51" i="1"/>
  <c r="G48" i="1"/>
  <c r="H48" i="1"/>
  <c r="J48" i="1"/>
  <c r="M46" i="1"/>
  <c r="M47" i="1"/>
  <c r="M48" i="1"/>
  <c r="M49" i="1"/>
  <c r="M50" i="1"/>
  <c r="M51" i="1"/>
  <c r="G50" i="1"/>
  <c r="H50" i="1"/>
  <c r="J46" i="1"/>
  <c r="J50" i="1"/>
  <c r="N46" i="1"/>
  <c r="N47" i="1"/>
  <c r="N48" i="1"/>
  <c r="N49" i="1"/>
  <c r="N50" i="1"/>
  <c r="N51" i="1"/>
  <c r="B46" i="8"/>
  <c r="G46" i="1"/>
  <c r="B58" i="8"/>
  <c r="I10" i="8"/>
  <c r="R10" i="8" s="1"/>
  <c r="H46" i="6"/>
  <c r="H49" i="6"/>
  <c r="I46" i="6"/>
  <c r="I47" i="6"/>
  <c r="I48" i="6"/>
  <c r="I49" i="6"/>
  <c r="I50" i="6"/>
  <c r="I51" i="6"/>
  <c r="N47" i="6"/>
  <c r="H51" i="6"/>
  <c r="J46" i="6"/>
  <c r="J47" i="6"/>
  <c r="J48" i="6"/>
  <c r="J49" i="6"/>
  <c r="J50" i="6"/>
  <c r="J51" i="6"/>
  <c r="N46" i="6"/>
  <c r="N48" i="6"/>
  <c r="N51" i="6"/>
  <c r="K46" i="6"/>
  <c r="K47" i="6"/>
  <c r="K48" i="6"/>
  <c r="K49" i="6"/>
  <c r="K50" i="6"/>
  <c r="K51" i="6"/>
  <c r="H47" i="6"/>
  <c r="H50" i="6"/>
  <c r="L46" i="6"/>
  <c r="L47" i="6"/>
  <c r="L48" i="6"/>
  <c r="L49" i="6"/>
  <c r="L50" i="6"/>
  <c r="L51" i="6"/>
  <c r="N50" i="6"/>
  <c r="H48" i="6"/>
  <c r="M46" i="6"/>
  <c r="M47" i="6"/>
  <c r="M48" i="6"/>
  <c r="M49" i="6"/>
  <c r="M50" i="6"/>
  <c r="M51" i="6"/>
  <c r="N49" i="6"/>
  <c r="G46" i="6"/>
  <c r="G47" i="6"/>
  <c r="G48" i="6"/>
  <c r="G49" i="6"/>
  <c r="G50" i="6"/>
  <c r="J51" i="5"/>
  <c r="H48" i="5"/>
  <c r="J48" i="5"/>
  <c r="H49" i="5"/>
  <c r="J49" i="5"/>
  <c r="H46" i="5"/>
  <c r="H50" i="5"/>
  <c r="J47" i="5"/>
  <c r="J46" i="5"/>
  <c r="J50" i="5"/>
  <c r="H47" i="5"/>
  <c r="H51" i="5"/>
  <c r="I46" i="5"/>
  <c r="I47" i="5"/>
  <c r="I48" i="5"/>
  <c r="I49" i="5"/>
  <c r="I50" i="5"/>
  <c r="I51" i="5"/>
  <c r="K46" i="5"/>
  <c r="K47" i="5"/>
  <c r="K48" i="5"/>
  <c r="K49" i="5"/>
  <c r="K50" i="5"/>
  <c r="K51" i="5"/>
  <c r="L46" i="5"/>
  <c r="L47" i="5"/>
  <c r="L48" i="5"/>
  <c r="L49" i="5"/>
  <c r="L50" i="5"/>
  <c r="L51" i="5"/>
  <c r="M46" i="5"/>
  <c r="M47" i="5"/>
  <c r="M48" i="5"/>
  <c r="M49" i="5"/>
  <c r="M50" i="5"/>
  <c r="M51" i="5"/>
  <c r="N46" i="5"/>
  <c r="N47" i="5"/>
  <c r="N48" i="5"/>
  <c r="N49" i="5"/>
  <c r="N50" i="5"/>
  <c r="N51" i="5"/>
  <c r="G46" i="5"/>
  <c r="G47" i="5"/>
  <c r="G48" i="5"/>
  <c r="G49" i="5"/>
  <c r="G50" i="5"/>
  <c r="J48" i="4"/>
  <c r="H49" i="4"/>
  <c r="J49" i="4"/>
  <c r="H46" i="4"/>
  <c r="H50" i="4"/>
  <c r="J46" i="4"/>
  <c r="J50" i="4"/>
  <c r="H48" i="4"/>
  <c r="H47" i="4"/>
  <c r="H51" i="4"/>
  <c r="J47" i="4"/>
  <c r="J51" i="4"/>
  <c r="I46" i="4"/>
  <c r="I47" i="4"/>
  <c r="I48" i="4"/>
  <c r="I49" i="4"/>
  <c r="I50" i="4"/>
  <c r="I51" i="4"/>
  <c r="K46" i="4"/>
  <c r="K47" i="4"/>
  <c r="K48" i="4"/>
  <c r="K49" i="4"/>
  <c r="K50" i="4"/>
  <c r="K51" i="4"/>
  <c r="L47" i="4"/>
  <c r="L49" i="4"/>
  <c r="L50" i="4"/>
  <c r="L51" i="4"/>
  <c r="L48" i="4"/>
  <c r="M46" i="4"/>
  <c r="M47" i="4"/>
  <c r="M48" i="4"/>
  <c r="M49" i="4"/>
  <c r="M50" i="4"/>
  <c r="M51" i="4"/>
  <c r="N46" i="4"/>
  <c r="N47" i="4"/>
  <c r="N48" i="4"/>
  <c r="N49" i="4"/>
  <c r="N50" i="4"/>
  <c r="N51" i="4"/>
  <c r="L46" i="4"/>
  <c r="G46" i="4"/>
  <c r="G47" i="4"/>
  <c r="G48" i="4"/>
  <c r="G49" i="4"/>
  <c r="G50" i="4"/>
  <c r="H46" i="3"/>
  <c r="H47" i="3"/>
  <c r="H48" i="3"/>
  <c r="H49" i="3"/>
  <c r="H50" i="3"/>
  <c r="H51" i="3"/>
  <c r="I46" i="3"/>
  <c r="I47" i="3"/>
  <c r="I48" i="3"/>
  <c r="I49" i="3"/>
  <c r="I50" i="3"/>
  <c r="I51" i="3"/>
  <c r="J46" i="3"/>
  <c r="J47" i="3"/>
  <c r="J48" i="3"/>
  <c r="J49" i="3"/>
  <c r="J50" i="3"/>
  <c r="J51" i="3"/>
  <c r="K46" i="3"/>
  <c r="K47" i="3"/>
  <c r="K48" i="3"/>
  <c r="K49" i="3"/>
  <c r="K50" i="3"/>
  <c r="K51" i="3"/>
  <c r="L46" i="3"/>
  <c r="L47" i="3"/>
  <c r="L48" i="3"/>
  <c r="L49" i="3"/>
  <c r="L50" i="3"/>
  <c r="L51" i="3"/>
  <c r="M46" i="3"/>
  <c r="M47" i="3"/>
  <c r="M48" i="3"/>
  <c r="M49" i="3"/>
  <c r="M50" i="3"/>
  <c r="M51" i="3"/>
  <c r="N46" i="3"/>
  <c r="N47" i="3"/>
  <c r="N48" i="3"/>
  <c r="N49" i="3"/>
  <c r="N50" i="3"/>
  <c r="N51" i="3"/>
  <c r="G46" i="3"/>
  <c r="G47" i="3"/>
  <c r="G48" i="3"/>
  <c r="G49" i="3"/>
  <c r="G50" i="3"/>
  <c r="H48" i="2"/>
  <c r="M48" i="2"/>
  <c r="M49" i="2"/>
  <c r="H46" i="2"/>
  <c r="H50" i="2"/>
  <c r="M46" i="2"/>
  <c r="M50" i="2"/>
  <c r="H49" i="2"/>
  <c r="H47" i="2"/>
  <c r="H51" i="2"/>
  <c r="M47" i="2"/>
  <c r="M51" i="2"/>
  <c r="I46" i="2"/>
  <c r="I47" i="2"/>
  <c r="I48" i="2"/>
  <c r="I49" i="2"/>
  <c r="I50" i="2"/>
  <c r="I51" i="2"/>
  <c r="J46" i="2"/>
  <c r="J47" i="2"/>
  <c r="J48" i="2"/>
  <c r="J49" i="2"/>
  <c r="J50" i="2"/>
  <c r="J51" i="2"/>
  <c r="K46" i="2"/>
  <c r="K47" i="2"/>
  <c r="K48" i="2"/>
  <c r="K49" i="2"/>
  <c r="K50" i="2"/>
  <c r="K51" i="2"/>
  <c r="L46" i="2"/>
  <c r="L47" i="2"/>
  <c r="L48" i="2"/>
  <c r="L49" i="2"/>
  <c r="L50" i="2"/>
  <c r="L51" i="2"/>
  <c r="N46" i="2"/>
  <c r="N47" i="2"/>
  <c r="N48" i="2"/>
  <c r="N49" i="2"/>
  <c r="N50" i="2"/>
  <c r="N51" i="2"/>
  <c r="G46" i="2"/>
  <c r="G47" i="2"/>
  <c r="G48" i="2"/>
  <c r="G49" i="2"/>
  <c r="G50" i="2"/>
  <c r="H70" i="8" l="1"/>
  <c r="E71" i="8"/>
  <c r="B70" i="8"/>
  <c r="H69" i="8"/>
  <c r="G69" i="8"/>
  <c r="F69" i="8"/>
  <c r="E70" i="8"/>
  <c r="D70" i="8"/>
  <c r="B69" i="8"/>
  <c r="H68" i="8"/>
  <c r="G68" i="8"/>
  <c r="F68" i="8"/>
  <c r="E69" i="8"/>
  <c r="E73" i="8" s="1"/>
  <c r="D69" i="8"/>
  <c r="D74" i="8" s="1"/>
  <c r="B68" i="8"/>
  <c r="H67" i="8"/>
  <c r="G67" i="8"/>
  <c r="F67" i="8"/>
  <c r="E68" i="8"/>
  <c r="D68" i="8"/>
  <c r="B67" i="8"/>
  <c r="H66" i="8"/>
  <c r="H74" i="8" s="1"/>
  <c r="G66" i="8"/>
  <c r="F66" i="8"/>
  <c r="E67" i="8"/>
  <c r="D67" i="8"/>
  <c r="G70" i="8"/>
  <c r="D71" i="8"/>
  <c r="B66" i="8"/>
  <c r="B73" i="8" s="1"/>
  <c r="C68" i="8"/>
  <c r="C70" i="8"/>
  <c r="I71" i="8"/>
  <c r="E66" i="8"/>
  <c r="D66" i="8"/>
  <c r="I70" i="8"/>
  <c r="F70" i="8"/>
  <c r="I69" i="8"/>
  <c r="C67" i="8"/>
  <c r="C73" i="8" s="1"/>
  <c r="I68" i="8"/>
  <c r="C71" i="8"/>
  <c r="C69" i="8"/>
  <c r="H71" i="8"/>
  <c r="G71" i="8"/>
  <c r="F71" i="8"/>
  <c r="I66" i="8"/>
  <c r="I67" i="8"/>
  <c r="C66" i="8"/>
  <c r="C46" i="8"/>
  <c r="D44" i="8"/>
  <c r="B44" i="8"/>
  <c r="I43" i="8"/>
  <c r="H41" i="8"/>
  <c r="F45" i="8"/>
  <c r="D43" i="8"/>
  <c r="E45" i="8"/>
  <c r="G41" i="8"/>
  <c r="F41" i="8"/>
  <c r="E44" i="8"/>
  <c r="H44" i="8"/>
  <c r="B45" i="8"/>
  <c r="H54" i="4"/>
  <c r="C43" i="8"/>
  <c r="B43" i="8"/>
  <c r="I42" i="8"/>
  <c r="G43" i="8"/>
  <c r="F44" i="8"/>
  <c r="D42" i="8"/>
  <c r="J54" i="4"/>
  <c r="E41" i="8"/>
  <c r="G44" i="8"/>
  <c r="G42" i="8"/>
  <c r="H42" i="8"/>
  <c r="C45" i="8"/>
  <c r="D46" i="8"/>
  <c r="I44" i="8"/>
  <c r="F46" i="8"/>
  <c r="B42" i="8"/>
  <c r="I41" i="8"/>
  <c r="G46" i="8"/>
  <c r="F43" i="8"/>
  <c r="D41" i="8"/>
  <c r="B41" i="8"/>
  <c r="H46" i="8"/>
  <c r="G45" i="8"/>
  <c r="F42" i="8"/>
  <c r="E46" i="8"/>
  <c r="C41" i="8"/>
  <c r="H45" i="8"/>
  <c r="E42" i="8"/>
  <c r="I46" i="8"/>
  <c r="R46" i="8" s="1"/>
  <c r="C44" i="8"/>
  <c r="I45" i="8"/>
  <c r="H43" i="8"/>
  <c r="J56" i="4"/>
  <c r="D45" i="8"/>
  <c r="C42" i="8"/>
  <c r="E43" i="8"/>
  <c r="H55" i="3"/>
  <c r="Q52" i="1"/>
  <c r="N61" i="1" s="1"/>
  <c r="D56" i="8"/>
  <c r="B55" i="8"/>
  <c r="G57" i="8"/>
  <c r="C57" i="8"/>
  <c r="H58" i="8"/>
  <c r="D54" i="8"/>
  <c r="B53" i="8"/>
  <c r="H57" i="8"/>
  <c r="G55" i="8"/>
  <c r="F55" i="8"/>
  <c r="D53" i="8"/>
  <c r="E56" i="8"/>
  <c r="B56" i="8"/>
  <c r="J54" i="5"/>
  <c r="E54" i="8"/>
  <c r="I53" i="8"/>
  <c r="D55" i="8"/>
  <c r="F56" i="8"/>
  <c r="I58" i="8"/>
  <c r="R58" i="8" s="1"/>
  <c r="H56" i="8"/>
  <c r="G54" i="8"/>
  <c r="F54" i="8"/>
  <c r="C58" i="8"/>
  <c r="C56" i="8"/>
  <c r="I54" i="8"/>
  <c r="F58" i="8"/>
  <c r="F57" i="8"/>
  <c r="B54" i="8"/>
  <c r="G56" i="8"/>
  <c r="H54" i="5"/>
  <c r="C53" i="8"/>
  <c r="I57" i="8"/>
  <c r="H55" i="8"/>
  <c r="G53" i="8"/>
  <c r="F53" i="8"/>
  <c r="C54" i="8"/>
  <c r="E55" i="8"/>
  <c r="G58" i="8"/>
  <c r="I56" i="8"/>
  <c r="H54" i="8"/>
  <c r="J56" i="5"/>
  <c r="D58" i="8"/>
  <c r="E57" i="8"/>
  <c r="C55" i="8"/>
  <c r="B57" i="8"/>
  <c r="I55" i="8"/>
  <c r="H53" i="8"/>
  <c r="J55" i="5"/>
  <c r="D57" i="8"/>
  <c r="E53" i="8"/>
  <c r="E58" i="8"/>
  <c r="N54" i="1"/>
  <c r="R71" i="8"/>
  <c r="R83" i="8"/>
  <c r="J55" i="1"/>
  <c r="H79" i="8"/>
  <c r="E81" i="8"/>
  <c r="H78" i="8"/>
  <c r="F82" i="8"/>
  <c r="C80" i="8"/>
  <c r="I79" i="8"/>
  <c r="G83" i="8"/>
  <c r="F81" i="8"/>
  <c r="E82" i="8"/>
  <c r="H83" i="8"/>
  <c r="G81" i="8"/>
  <c r="F79" i="8"/>
  <c r="B82" i="8"/>
  <c r="C78" i="8"/>
  <c r="D81" i="8"/>
  <c r="D79" i="8"/>
  <c r="H82" i="8"/>
  <c r="G80" i="8"/>
  <c r="F78" i="8"/>
  <c r="C79" i="8"/>
  <c r="C83" i="8"/>
  <c r="C82" i="8"/>
  <c r="C81" i="8"/>
  <c r="G82" i="8"/>
  <c r="F80" i="8"/>
  <c r="D78" i="8"/>
  <c r="B81" i="8"/>
  <c r="B80" i="8"/>
  <c r="H81" i="8"/>
  <c r="G79" i="8"/>
  <c r="D83" i="8"/>
  <c r="B79" i="8"/>
  <c r="E80" i="8"/>
  <c r="I81" i="8"/>
  <c r="F83" i="8"/>
  <c r="B83" i="8"/>
  <c r="I80" i="8"/>
  <c r="D80" i="8"/>
  <c r="E83" i="8"/>
  <c r="I82" i="8"/>
  <c r="H80" i="8"/>
  <c r="G78" i="8"/>
  <c r="D82" i="8"/>
  <c r="E78" i="8"/>
  <c r="E79" i="8"/>
  <c r="I33" i="8"/>
  <c r="C32" i="8"/>
  <c r="F34" i="8"/>
  <c r="B33" i="8"/>
  <c r="I31" i="8"/>
  <c r="H29" i="8"/>
  <c r="F33" i="8"/>
  <c r="E31" i="8"/>
  <c r="D32" i="8"/>
  <c r="C30" i="8"/>
  <c r="E33" i="8"/>
  <c r="D33" i="8"/>
  <c r="B32" i="8"/>
  <c r="I30" i="8"/>
  <c r="G34" i="8"/>
  <c r="F32" i="8"/>
  <c r="E30" i="8"/>
  <c r="D31" i="8"/>
  <c r="C29" i="8"/>
  <c r="H31" i="8"/>
  <c r="I32" i="8"/>
  <c r="H30" i="8"/>
  <c r="C31" i="8"/>
  <c r="D30" i="8"/>
  <c r="D34" i="8"/>
  <c r="E32" i="8"/>
  <c r="B31" i="8"/>
  <c r="I29" i="8"/>
  <c r="G33" i="8"/>
  <c r="F31" i="8"/>
  <c r="E29" i="8"/>
  <c r="B30" i="8"/>
  <c r="H34" i="8"/>
  <c r="G32" i="8"/>
  <c r="F30" i="8"/>
  <c r="H56" i="3"/>
  <c r="D29" i="8"/>
  <c r="G29" i="8"/>
  <c r="B29" i="8"/>
  <c r="H33" i="8"/>
  <c r="G31" i="8"/>
  <c r="F29" i="8"/>
  <c r="C34" i="8"/>
  <c r="I34" i="8"/>
  <c r="R34" i="8" s="1"/>
  <c r="H32" i="8"/>
  <c r="G30" i="8"/>
  <c r="E34" i="8"/>
  <c r="H54" i="3"/>
  <c r="C33" i="8"/>
  <c r="D20" i="8"/>
  <c r="B20" i="8"/>
  <c r="I18" i="8"/>
  <c r="F22" i="8"/>
  <c r="E20" i="8"/>
  <c r="D19" i="8"/>
  <c r="H21" i="8"/>
  <c r="H54" i="2"/>
  <c r="C20" i="8"/>
  <c r="B19" i="8"/>
  <c r="I17" i="8"/>
  <c r="F21" i="8"/>
  <c r="E19" i="8"/>
  <c r="D18" i="8"/>
  <c r="H17" i="8"/>
  <c r="E21" i="8"/>
  <c r="B18" i="8"/>
  <c r="G22" i="8"/>
  <c r="F20" i="8"/>
  <c r="E18" i="8"/>
  <c r="D17" i="8"/>
  <c r="C21" i="8"/>
  <c r="G17" i="8"/>
  <c r="B17" i="8"/>
  <c r="F19" i="8"/>
  <c r="E17" i="8"/>
  <c r="H22" i="8"/>
  <c r="C17" i="8"/>
  <c r="I19" i="8"/>
  <c r="G21" i="8"/>
  <c r="I22" i="8"/>
  <c r="R22" i="8" s="1"/>
  <c r="G20" i="8"/>
  <c r="F18" i="8"/>
  <c r="H56" i="2"/>
  <c r="M54" i="2"/>
  <c r="H18" i="8"/>
  <c r="H20" i="8"/>
  <c r="B21" i="8"/>
  <c r="G19" i="8"/>
  <c r="F17" i="8"/>
  <c r="D22" i="8"/>
  <c r="C22" i="8"/>
  <c r="H19" i="8"/>
  <c r="I21" i="8"/>
  <c r="I20" i="8"/>
  <c r="G18" i="8"/>
  <c r="E22" i="8"/>
  <c r="D21" i="8"/>
  <c r="C18" i="8"/>
  <c r="C19" i="8"/>
  <c r="C6" i="8"/>
  <c r="D8" i="8"/>
  <c r="G9" i="8"/>
  <c r="F9" i="8"/>
  <c r="O70" i="8" s="1"/>
  <c r="F7" i="8"/>
  <c r="O68" i="8" s="1"/>
  <c r="G55" i="1"/>
  <c r="B5" i="8"/>
  <c r="G54" i="1"/>
  <c r="F8" i="8"/>
  <c r="H10" i="8"/>
  <c r="F5" i="8"/>
  <c r="G8" i="8"/>
  <c r="D7" i="8"/>
  <c r="M68" i="8" s="1"/>
  <c r="C5" i="8"/>
  <c r="L66" i="8" s="1"/>
  <c r="D6" i="8"/>
  <c r="H9" i="8"/>
  <c r="Q70" i="8" s="1"/>
  <c r="G7" i="8"/>
  <c r="P68" i="8" s="1"/>
  <c r="I9" i="8"/>
  <c r="E9" i="8"/>
  <c r="N70" i="8" s="1"/>
  <c r="H8" i="8"/>
  <c r="Q69" i="8" s="1"/>
  <c r="E7" i="8"/>
  <c r="N68" i="8" s="1"/>
  <c r="G6" i="8"/>
  <c r="D5" i="8"/>
  <c r="F6" i="8"/>
  <c r="E10" i="8"/>
  <c r="I8" i="8"/>
  <c r="E8" i="8"/>
  <c r="H7" i="8"/>
  <c r="Q68" i="8" s="1"/>
  <c r="E5" i="8"/>
  <c r="G5" i="8"/>
  <c r="C10" i="8"/>
  <c r="H6" i="8"/>
  <c r="C9" i="8"/>
  <c r="L70" i="8" s="1"/>
  <c r="I7" i="8"/>
  <c r="R68" i="8" s="1"/>
  <c r="B10" i="8"/>
  <c r="B9" i="8"/>
  <c r="K70" i="8" s="1"/>
  <c r="C8" i="8"/>
  <c r="E6" i="8"/>
  <c r="B8" i="8"/>
  <c r="I6" i="8"/>
  <c r="H5" i="8"/>
  <c r="M54" i="1"/>
  <c r="B6" i="8"/>
  <c r="D10" i="8"/>
  <c r="I5" i="8"/>
  <c r="B7" i="8"/>
  <c r="F10" i="8"/>
  <c r="O71" i="8" s="1"/>
  <c r="G10" i="8"/>
  <c r="D9" i="8"/>
  <c r="C7" i="8"/>
  <c r="G72" i="8"/>
  <c r="F72" i="8"/>
  <c r="G54" i="7"/>
  <c r="B78" i="8"/>
  <c r="J56" i="7"/>
  <c r="J55" i="7"/>
  <c r="H56" i="7"/>
  <c r="J54" i="7"/>
  <c r="H55" i="7"/>
  <c r="G56" i="7"/>
  <c r="Q52" i="7"/>
  <c r="I78" i="8"/>
  <c r="H54" i="7"/>
  <c r="G55" i="7"/>
  <c r="M56" i="7"/>
  <c r="M55" i="7"/>
  <c r="M54" i="7"/>
  <c r="I54" i="7"/>
  <c r="I55" i="7"/>
  <c r="I56" i="7"/>
  <c r="N55" i="7"/>
  <c r="N54" i="7"/>
  <c r="N56" i="7"/>
  <c r="K56" i="7"/>
  <c r="K55" i="7"/>
  <c r="K54" i="7"/>
  <c r="L56" i="7"/>
  <c r="L55" i="7"/>
  <c r="L54" i="7"/>
  <c r="M55" i="6"/>
  <c r="M54" i="6"/>
  <c r="M56" i="6"/>
  <c r="L56" i="6"/>
  <c r="L55" i="6"/>
  <c r="L54" i="6"/>
  <c r="K56" i="6"/>
  <c r="K55" i="6"/>
  <c r="K54" i="6"/>
  <c r="Q52" i="6"/>
  <c r="G66" i="6" s="1"/>
  <c r="G54" i="6"/>
  <c r="G56" i="6"/>
  <c r="G55" i="6"/>
  <c r="J56" i="6"/>
  <c r="J55" i="6"/>
  <c r="J54" i="6"/>
  <c r="I56" i="6"/>
  <c r="I55" i="6"/>
  <c r="I54" i="6"/>
  <c r="H66" i="6"/>
  <c r="H56" i="6"/>
  <c r="H55" i="6"/>
  <c r="H54" i="6"/>
  <c r="N56" i="6"/>
  <c r="N55" i="6"/>
  <c r="N54" i="6"/>
  <c r="H56" i="5"/>
  <c r="H55" i="5"/>
  <c r="K56" i="5"/>
  <c r="K55" i="5"/>
  <c r="K54" i="5"/>
  <c r="L56" i="5"/>
  <c r="L55" i="5"/>
  <c r="L54" i="5"/>
  <c r="M56" i="5"/>
  <c r="M55" i="5"/>
  <c r="M54" i="5"/>
  <c r="I54" i="5"/>
  <c r="I55" i="5"/>
  <c r="I56" i="5"/>
  <c r="N56" i="5"/>
  <c r="N55" i="5"/>
  <c r="N54" i="5"/>
  <c r="Q52" i="5"/>
  <c r="I62" i="5" s="1"/>
  <c r="G54" i="5"/>
  <c r="G56" i="5"/>
  <c r="G55" i="5"/>
  <c r="J55" i="4"/>
  <c r="H56" i="4"/>
  <c r="H55" i="4"/>
  <c r="I55" i="4"/>
  <c r="I54" i="4"/>
  <c r="I56" i="4"/>
  <c r="L56" i="4"/>
  <c r="L55" i="4"/>
  <c r="L54" i="4"/>
  <c r="N61" i="4"/>
  <c r="N56" i="4"/>
  <c r="N55" i="4"/>
  <c r="N54" i="4"/>
  <c r="K56" i="4"/>
  <c r="K55" i="4"/>
  <c r="K54" i="4"/>
  <c r="M56" i="4"/>
  <c r="M55" i="4"/>
  <c r="M54" i="4"/>
  <c r="Q52" i="4"/>
  <c r="L65" i="4" s="1"/>
  <c r="G56" i="4"/>
  <c r="G55" i="4"/>
  <c r="G54" i="4"/>
  <c r="Q52" i="3"/>
  <c r="L64" i="3" s="1"/>
  <c r="G55" i="3"/>
  <c r="G54" i="3"/>
  <c r="G56" i="3"/>
  <c r="K56" i="3"/>
  <c r="K55" i="3"/>
  <c r="K54" i="3"/>
  <c r="L56" i="3"/>
  <c r="L55" i="3"/>
  <c r="L54" i="3"/>
  <c r="I56" i="3"/>
  <c r="I55" i="3"/>
  <c r="I54" i="3"/>
  <c r="M56" i="3"/>
  <c r="M55" i="3"/>
  <c r="M54" i="3"/>
  <c r="N56" i="3"/>
  <c r="N55" i="3"/>
  <c r="N54" i="3"/>
  <c r="J56" i="3"/>
  <c r="J55" i="3"/>
  <c r="J54" i="3"/>
  <c r="M55" i="2"/>
  <c r="M56" i="2"/>
  <c r="H55" i="2"/>
  <c r="N56" i="2"/>
  <c r="N55" i="2"/>
  <c r="N54" i="2"/>
  <c r="J56" i="2"/>
  <c r="J55" i="2"/>
  <c r="J54" i="2"/>
  <c r="I56" i="2"/>
  <c r="I55" i="2"/>
  <c r="I54" i="2"/>
  <c r="K56" i="2"/>
  <c r="K55" i="2"/>
  <c r="K54" i="2"/>
  <c r="L56" i="2"/>
  <c r="L54" i="2"/>
  <c r="L55" i="2"/>
  <c r="Q52" i="2"/>
  <c r="K65" i="2" s="1"/>
  <c r="G56" i="2"/>
  <c r="G54" i="2"/>
  <c r="G55" i="2"/>
  <c r="M56" i="1"/>
  <c r="K54" i="1"/>
  <c r="M55" i="1"/>
  <c r="J56" i="1"/>
  <c r="I54" i="1"/>
  <c r="L56" i="1"/>
  <c r="J54" i="1"/>
  <c r="L55" i="1"/>
  <c r="I56" i="1"/>
  <c r="H56" i="1"/>
  <c r="N56" i="1"/>
  <c r="L54" i="1"/>
  <c r="H55" i="1"/>
  <c r="I55" i="1"/>
  <c r="K56" i="1"/>
  <c r="G56" i="1"/>
  <c r="N55" i="1"/>
  <c r="H54" i="1"/>
  <c r="K55" i="1"/>
  <c r="G63" i="6" l="1"/>
  <c r="I74" i="8"/>
  <c r="Q71" i="8"/>
  <c r="Q66" i="8"/>
  <c r="Q67" i="8"/>
  <c r="Q73" i="8" s="1"/>
  <c r="D73" i="8"/>
  <c r="F74" i="8"/>
  <c r="H61" i="6"/>
  <c r="L71" i="8"/>
  <c r="K66" i="8"/>
  <c r="C74" i="8"/>
  <c r="E72" i="8"/>
  <c r="G74" i="8"/>
  <c r="H72" i="8"/>
  <c r="Q83" i="8"/>
  <c r="O78" i="8"/>
  <c r="L62" i="7"/>
  <c r="K63" i="7"/>
  <c r="L65" i="7"/>
  <c r="K65" i="7"/>
  <c r="J65" i="7"/>
  <c r="J64" i="7"/>
  <c r="J63" i="7"/>
  <c r="J62" i="7"/>
  <c r="J61" i="7"/>
  <c r="N64" i="7"/>
  <c r="N62" i="7"/>
  <c r="L63" i="7"/>
  <c r="K62" i="7"/>
  <c r="I65" i="7"/>
  <c r="I64" i="7"/>
  <c r="I63" i="7"/>
  <c r="I62" i="7"/>
  <c r="I61" i="7"/>
  <c r="N65" i="7"/>
  <c r="L61" i="7"/>
  <c r="K61" i="7"/>
  <c r="H65" i="7"/>
  <c r="H64" i="7"/>
  <c r="H63" i="7"/>
  <c r="H62" i="7"/>
  <c r="H61" i="7"/>
  <c r="N63" i="7"/>
  <c r="N61" i="7"/>
  <c r="L64" i="7"/>
  <c r="K64" i="7"/>
  <c r="G65" i="7"/>
  <c r="G64" i="7"/>
  <c r="M64" i="7"/>
  <c r="G63" i="7"/>
  <c r="M62" i="7"/>
  <c r="M63" i="7"/>
  <c r="M65" i="7"/>
  <c r="M61" i="7"/>
  <c r="G62" i="7"/>
  <c r="P81" i="8"/>
  <c r="G73" i="8"/>
  <c r="N69" i="8"/>
  <c r="B72" i="8"/>
  <c r="I73" i="8"/>
  <c r="K67" i="8"/>
  <c r="M67" i="8"/>
  <c r="M69" i="8"/>
  <c r="I72" i="8"/>
  <c r="D72" i="8"/>
  <c r="B74" i="8"/>
  <c r="H73" i="8"/>
  <c r="L67" i="8"/>
  <c r="K69" i="8"/>
  <c r="R69" i="8"/>
  <c r="F73" i="8"/>
  <c r="L68" i="8"/>
  <c r="N66" i="8"/>
  <c r="N71" i="8"/>
  <c r="O69" i="8"/>
  <c r="P67" i="8"/>
  <c r="C72" i="8"/>
  <c r="R66" i="8"/>
  <c r="E74" i="8"/>
  <c r="O67" i="8"/>
  <c r="M63" i="4"/>
  <c r="K62" i="4"/>
  <c r="B48" i="8"/>
  <c r="B49" i="8"/>
  <c r="B47" i="8"/>
  <c r="I48" i="8"/>
  <c r="I49" i="8"/>
  <c r="I47" i="8"/>
  <c r="F47" i="8"/>
  <c r="F48" i="8"/>
  <c r="F49" i="8"/>
  <c r="C47" i="8"/>
  <c r="C49" i="8"/>
  <c r="C48" i="8"/>
  <c r="I65" i="4"/>
  <c r="I64" i="4"/>
  <c r="I63" i="4"/>
  <c r="M66" i="4"/>
  <c r="M61" i="4"/>
  <c r="L61" i="4"/>
  <c r="H47" i="8"/>
  <c r="H48" i="8"/>
  <c r="H49" i="8"/>
  <c r="G64" i="4"/>
  <c r="D49" i="8"/>
  <c r="D47" i="8"/>
  <c r="D48" i="8"/>
  <c r="E48" i="8"/>
  <c r="E47" i="8"/>
  <c r="E49" i="8"/>
  <c r="G47" i="8"/>
  <c r="G48" i="8"/>
  <c r="G49" i="8"/>
  <c r="I63" i="5"/>
  <c r="H61" i="1"/>
  <c r="J65" i="3"/>
  <c r="N65" i="3"/>
  <c r="I59" i="8"/>
  <c r="I60" i="8"/>
  <c r="I61" i="8"/>
  <c r="D59" i="8"/>
  <c r="D60" i="8"/>
  <c r="D61" i="8"/>
  <c r="B61" i="8"/>
  <c r="B60" i="8"/>
  <c r="B59" i="8"/>
  <c r="E59" i="8"/>
  <c r="E60" i="8"/>
  <c r="E61" i="8"/>
  <c r="I61" i="5"/>
  <c r="C59" i="8"/>
  <c r="C61" i="8"/>
  <c r="C60" i="8"/>
  <c r="F59" i="8"/>
  <c r="F60" i="8"/>
  <c r="F61" i="8"/>
  <c r="H59" i="8"/>
  <c r="H60" i="8"/>
  <c r="H61" i="8"/>
  <c r="G59" i="8"/>
  <c r="G60" i="8"/>
  <c r="G61" i="8"/>
  <c r="K80" i="8"/>
  <c r="G64" i="1"/>
  <c r="M61" i="1"/>
  <c r="H63" i="1"/>
  <c r="L61" i="1"/>
  <c r="H86" i="8"/>
  <c r="L78" i="8"/>
  <c r="N80" i="8"/>
  <c r="O80" i="8"/>
  <c r="F84" i="8"/>
  <c r="M80" i="8"/>
  <c r="R79" i="8"/>
  <c r="N78" i="8"/>
  <c r="Q81" i="8"/>
  <c r="G85" i="8"/>
  <c r="P79" i="8"/>
  <c r="H85" i="8"/>
  <c r="Q79" i="8"/>
  <c r="Q80" i="8"/>
  <c r="O66" i="8"/>
  <c r="I61" i="1"/>
  <c r="G65" i="1"/>
  <c r="N63" i="1"/>
  <c r="J64" i="1"/>
  <c r="N82" i="8"/>
  <c r="G63" i="1"/>
  <c r="J62" i="1"/>
  <c r="K62" i="1"/>
  <c r="R82" i="8"/>
  <c r="I65" i="1"/>
  <c r="N62" i="1"/>
  <c r="N64" i="1"/>
  <c r="P69" i="8"/>
  <c r="C84" i="8"/>
  <c r="C86" i="8"/>
  <c r="E86" i="8"/>
  <c r="C85" i="8"/>
  <c r="D84" i="8"/>
  <c r="G61" i="7"/>
  <c r="K83" i="8"/>
  <c r="F86" i="8"/>
  <c r="G86" i="8"/>
  <c r="N65" i="1"/>
  <c r="R80" i="8"/>
  <c r="O81" i="8"/>
  <c r="O83" i="8"/>
  <c r="M81" i="8"/>
  <c r="Q78" i="8"/>
  <c r="M83" i="8"/>
  <c r="G84" i="8"/>
  <c r="E85" i="8"/>
  <c r="D85" i="8"/>
  <c r="E84" i="8"/>
  <c r="M82" i="8"/>
  <c r="L79" i="8"/>
  <c r="M79" i="8"/>
  <c r="D86" i="8"/>
  <c r="H84" i="8"/>
  <c r="F85" i="8"/>
  <c r="O79" i="8"/>
  <c r="P83" i="8"/>
  <c r="D37" i="8"/>
  <c r="D36" i="8"/>
  <c r="D35" i="8"/>
  <c r="K63" i="3"/>
  <c r="N66" i="3"/>
  <c r="L62" i="3"/>
  <c r="M65" i="3"/>
  <c r="I36" i="8"/>
  <c r="I37" i="8"/>
  <c r="I35" i="8"/>
  <c r="I63" i="3"/>
  <c r="G62" i="3"/>
  <c r="L65" i="3"/>
  <c r="L63" i="3"/>
  <c r="I61" i="3"/>
  <c r="J62" i="3"/>
  <c r="M66" i="3"/>
  <c r="N63" i="3"/>
  <c r="I65" i="3"/>
  <c r="I66" i="3"/>
  <c r="K61" i="3"/>
  <c r="E37" i="8"/>
  <c r="E35" i="8"/>
  <c r="E36" i="8"/>
  <c r="C37" i="8"/>
  <c r="C35" i="8"/>
  <c r="C36" i="8"/>
  <c r="M61" i="3"/>
  <c r="I62" i="3"/>
  <c r="K64" i="3"/>
  <c r="I64" i="3"/>
  <c r="G65" i="3"/>
  <c r="J64" i="3"/>
  <c r="K62" i="3"/>
  <c r="B37" i="8"/>
  <c r="B36" i="8"/>
  <c r="B35" i="8"/>
  <c r="H35" i="8"/>
  <c r="H36" i="8"/>
  <c r="H37" i="8"/>
  <c r="L66" i="3"/>
  <c r="J63" i="3"/>
  <c r="K66" i="3"/>
  <c r="J61" i="3"/>
  <c r="M63" i="3"/>
  <c r="N61" i="3"/>
  <c r="N62" i="3"/>
  <c r="K65" i="3"/>
  <c r="M64" i="3"/>
  <c r="M62" i="3"/>
  <c r="F36" i="8"/>
  <c r="F35" i="8"/>
  <c r="F37" i="8"/>
  <c r="G35" i="8"/>
  <c r="G36" i="8"/>
  <c r="G37" i="8"/>
  <c r="J66" i="3"/>
  <c r="G63" i="3"/>
  <c r="G64" i="3"/>
  <c r="N64" i="3"/>
  <c r="L61" i="3"/>
  <c r="C23" i="8"/>
  <c r="C25" i="8"/>
  <c r="C24" i="8"/>
  <c r="B25" i="8"/>
  <c r="B24" i="8"/>
  <c r="B23" i="8"/>
  <c r="D24" i="8"/>
  <c r="D25" i="8"/>
  <c r="D23" i="8"/>
  <c r="G23" i="8"/>
  <c r="G24" i="8"/>
  <c r="G25" i="8"/>
  <c r="H24" i="8"/>
  <c r="H25" i="8"/>
  <c r="H23" i="8"/>
  <c r="I25" i="8"/>
  <c r="I24" i="8"/>
  <c r="I23" i="8"/>
  <c r="F25" i="8"/>
  <c r="F23" i="8"/>
  <c r="F24" i="8"/>
  <c r="E25" i="8"/>
  <c r="E24" i="8"/>
  <c r="E23" i="8"/>
  <c r="O82" i="8"/>
  <c r="K68" i="8"/>
  <c r="M70" i="8"/>
  <c r="I63" i="1"/>
  <c r="M65" i="1"/>
  <c r="I62" i="1"/>
  <c r="J61" i="1"/>
  <c r="J65" i="1"/>
  <c r="H62" i="1"/>
  <c r="M63" i="1"/>
  <c r="L64" i="1"/>
  <c r="K65" i="1"/>
  <c r="H65" i="1"/>
  <c r="J63" i="1"/>
  <c r="G62" i="1"/>
  <c r="H64" i="1"/>
  <c r="M62" i="1"/>
  <c r="L62" i="1"/>
  <c r="M64" i="1"/>
  <c r="L63" i="1"/>
  <c r="K61" i="1"/>
  <c r="L8" i="8"/>
  <c r="L56" i="8"/>
  <c r="L20" i="8"/>
  <c r="L44" i="8"/>
  <c r="L32" i="8"/>
  <c r="P9" i="8"/>
  <c r="P57" i="8"/>
  <c r="P21" i="8"/>
  <c r="P45" i="8"/>
  <c r="P33" i="8"/>
  <c r="M10" i="8"/>
  <c r="M58" i="8"/>
  <c r="M22" i="8"/>
  <c r="M46" i="8"/>
  <c r="M34" i="8"/>
  <c r="N6" i="8"/>
  <c r="N54" i="8"/>
  <c r="N79" i="8"/>
  <c r="N30" i="8"/>
  <c r="N18" i="8"/>
  <c r="N42" i="8"/>
  <c r="Q7" i="8"/>
  <c r="Q55" i="8"/>
  <c r="Q31" i="8"/>
  <c r="Q19" i="8"/>
  <c r="Q43" i="8"/>
  <c r="Q8" i="8"/>
  <c r="Q56" i="8"/>
  <c r="Q44" i="8"/>
  <c r="Q32" i="8"/>
  <c r="Q20" i="8"/>
  <c r="P7" i="8"/>
  <c r="P55" i="8"/>
  <c r="P43" i="8"/>
  <c r="P31" i="8"/>
  <c r="P19" i="8"/>
  <c r="P80" i="8"/>
  <c r="P8" i="8"/>
  <c r="P56" i="8"/>
  <c r="P44" i="8"/>
  <c r="P32" i="8"/>
  <c r="P20" i="8"/>
  <c r="O8" i="8"/>
  <c r="O56" i="8"/>
  <c r="O44" i="8"/>
  <c r="O32" i="8"/>
  <c r="O20" i="8"/>
  <c r="O7" i="8"/>
  <c r="O55" i="8"/>
  <c r="O43" i="8"/>
  <c r="O31" i="8"/>
  <c r="O19" i="8"/>
  <c r="M5" i="8"/>
  <c r="M53" i="8"/>
  <c r="M17" i="8"/>
  <c r="D13" i="8"/>
  <c r="M41" i="8"/>
  <c r="M29" i="8"/>
  <c r="D11" i="8"/>
  <c r="D12" i="8"/>
  <c r="Q5" i="8"/>
  <c r="Q53" i="8"/>
  <c r="Q41" i="8"/>
  <c r="Q29" i="8"/>
  <c r="H12" i="8"/>
  <c r="H11" i="8"/>
  <c r="H13" i="8"/>
  <c r="Q17" i="8"/>
  <c r="K9" i="8"/>
  <c r="K57" i="8"/>
  <c r="K45" i="8"/>
  <c r="K21" i="8"/>
  <c r="K33" i="8"/>
  <c r="P70" i="8"/>
  <c r="N8" i="8"/>
  <c r="N56" i="8"/>
  <c r="N44" i="8"/>
  <c r="N32" i="8"/>
  <c r="N20" i="8"/>
  <c r="Q82" i="8"/>
  <c r="L7" i="8"/>
  <c r="L55" i="8"/>
  <c r="L19" i="8"/>
  <c r="L43" i="8"/>
  <c r="L31" i="8"/>
  <c r="L9" i="8"/>
  <c r="L57" i="8"/>
  <c r="L21" i="8"/>
  <c r="L82" i="8"/>
  <c r="L45" i="8"/>
  <c r="L33" i="8"/>
  <c r="P5" i="8"/>
  <c r="P53" i="8"/>
  <c r="P41" i="8"/>
  <c r="P29" i="8"/>
  <c r="P17" i="8"/>
  <c r="G13" i="8"/>
  <c r="G11" i="8"/>
  <c r="G12" i="8"/>
  <c r="N10" i="8"/>
  <c r="N58" i="8"/>
  <c r="N46" i="8"/>
  <c r="N34" i="8"/>
  <c r="N22" i="8"/>
  <c r="P78" i="8"/>
  <c r="N83" i="8"/>
  <c r="M9" i="8"/>
  <c r="M57" i="8"/>
  <c r="M21" i="8"/>
  <c r="M45" i="8"/>
  <c r="M33" i="8"/>
  <c r="K7" i="8"/>
  <c r="K55" i="8"/>
  <c r="K31" i="8"/>
  <c r="K43" i="8"/>
  <c r="K19" i="8"/>
  <c r="R6" i="8"/>
  <c r="R54" i="8"/>
  <c r="R42" i="8"/>
  <c r="R18" i="8"/>
  <c r="R30" i="8"/>
  <c r="N81" i="8"/>
  <c r="Q6" i="8"/>
  <c r="Q54" i="8"/>
  <c r="Q30" i="8"/>
  <c r="Q18" i="8"/>
  <c r="Q42" i="8"/>
  <c r="N5" i="8"/>
  <c r="N53" i="8"/>
  <c r="E11" i="8"/>
  <c r="N41" i="8"/>
  <c r="N29" i="8"/>
  <c r="E12" i="8"/>
  <c r="E13" i="8"/>
  <c r="N17" i="8"/>
  <c r="O6" i="8"/>
  <c r="O54" i="8"/>
  <c r="O30" i="8"/>
  <c r="O18" i="8"/>
  <c r="O42" i="8"/>
  <c r="R67" i="8"/>
  <c r="P6" i="8"/>
  <c r="P54" i="8"/>
  <c r="P42" i="8"/>
  <c r="P30" i="8"/>
  <c r="P18" i="8"/>
  <c r="N9" i="8"/>
  <c r="N57" i="8"/>
  <c r="N45" i="8"/>
  <c r="N33" i="8"/>
  <c r="N21" i="8"/>
  <c r="L69" i="8"/>
  <c r="M6" i="8"/>
  <c r="M54" i="8"/>
  <c r="M30" i="8"/>
  <c r="M18" i="8"/>
  <c r="M42" i="8"/>
  <c r="O5" i="8"/>
  <c r="O53" i="8"/>
  <c r="O29" i="8"/>
  <c r="F12" i="8"/>
  <c r="F11" i="8"/>
  <c r="F13" i="8"/>
  <c r="O17" i="8"/>
  <c r="O41" i="8"/>
  <c r="K64" i="1"/>
  <c r="K81" i="8"/>
  <c r="K63" i="1"/>
  <c r="I64" i="1"/>
  <c r="L80" i="8"/>
  <c r="K82" i="8"/>
  <c r="L5" i="8"/>
  <c r="L53" i="8"/>
  <c r="L29" i="8"/>
  <c r="C12" i="8"/>
  <c r="L17" i="8"/>
  <c r="C13" i="8"/>
  <c r="C11" i="8"/>
  <c r="L41" i="8"/>
  <c r="O9" i="8"/>
  <c r="O57" i="8"/>
  <c r="O21" i="8"/>
  <c r="O45" i="8"/>
  <c r="O33" i="8"/>
  <c r="M8" i="8"/>
  <c r="M56" i="8"/>
  <c r="M20" i="8"/>
  <c r="M44" i="8"/>
  <c r="M32" i="8"/>
  <c r="M66" i="8"/>
  <c r="M78" i="8"/>
  <c r="P66" i="8"/>
  <c r="P10" i="8"/>
  <c r="P58" i="8"/>
  <c r="P22" i="8"/>
  <c r="P46" i="8"/>
  <c r="P34" i="8"/>
  <c r="R5" i="8"/>
  <c r="R53" i="8"/>
  <c r="R41" i="8"/>
  <c r="R17" i="8"/>
  <c r="R29" i="8"/>
  <c r="I11" i="8"/>
  <c r="I13" i="8"/>
  <c r="I12" i="8"/>
  <c r="K6" i="8"/>
  <c r="K54" i="8"/>
  <c r="K30" i="8"/>
  <c r="K18" i="8"/>
  <c r="K42" i="8"/>
  <c r="L81" i="8"/>
  <c r="R8" i="8"/>
  <c r="R56" i="8"/>
  <c r="R44" i="8"/>
  <c r="R20" i="8"/>
  <c r="R32" i="8"/>
  <c r="P71" i="8"/>
  <c r="N7" i="8"/>
  <c r="N55" i="8"/>
  <c r="N31" i="8"/>
  <c r="N19" i="8"/>
  <c r="N43" i="8"/>
  <c r="M7" i="8"/>
  <c r="M55" i="8"/>
  <c r="M43" i="8"/>
  <c r="M31" i="8"/>
  <c r="M19" i="8"/>
  <c r="P82" i="8"/>
  <c r="K8" i="8"/>
  <c r="K56" i="8"/>
  <c r="K32" i="8"/>
  <c r="K20" i="8"/>
  <c r="K44" i="8"/>
  <c r="K10" i="8"/>
  <c r="K58" i="8"/>
  <c r="K46" i="8"/>
  <c r="K22" i="8"/>
  <c r="K34" i="8"/>
  <c r="K71" i="8"/>
  <c r="L10" i="8"/>
  <c r="L58" i="8"/>
  <c r="L22" i="8"/>
  <c r="L46" i="8"/>
  <c r="L34" i="8"/>
  <c r="R9" i="8"/>
  <c r="R57" i="8"/>
  <c r="R45" i="8"/>
  <c r="R21" i="8"/>
  <c r="R33" i="8"/>
  <c r="Q9" i="8"/>
  <c r="Q57" i="8"/>
  <c r="Q21" i="8"/>
  <c r="Q45" i="8"/>
  <c r="Q33" i="8"/>
  <c r="O10" i="8"/>
  <c r="O58" i="8"/>
  <c r="O22" i="8"/>
  <c r="O46" i="8"/>
  <c r="O34" i="8"/>
  <c r="R7" i="8"/>
  <c r="R55" i="8"/>
  <c r="R43" i="8"/>
  <c r="R19" i="8"/>
  <c r="R31" i="8"/>
  <c r="R81" i="8"/>
  <c r="M71" i="8"/>
  <c r="K79" i="8"/>
  <c r="L83" i="8"/>
  <c r="R70" i="8"/>
  <c r="Q10" i="8"/>
  <c r="Q58" i="8"/>
  <c r="Q22" i="8"/>
  <c r="Q46" i="8"/>
  <c r="Q34" i="8"/>
  <c r="K5" i="8"/>
  <c r="K53" i="8"/>
  <c r="B12" i="8"/>
  <c r="B11" i="8"/>
  <c r="K41" i="8"/>
  <c r="K29" i="8"/>
  <c r="K17" i="8"/>
  <c r="B13" i="8"/>
  <c r="N67" i="8"/>
  <c r="N73" i="8" s="1"/>
  <c r="L65" i="1"/>
  <c r="L6" i="8"/>
  <c r="L54" i="8"/>
  <c r="L42" i="8"/>
  <c r="L30" i="8"/>
  <c r="L18" i="8"/>
  <c r="K78" i="8"/>
  <c r="B84" i="8"/>
  <c r="B85" i="8"/>
  <c r="B86" i="8"/>
  <c r="R78" i="8"/>
  <c r="I84" i="8"/>
  <c r="I86" i="8"/>
  <c r="I85" i="8"/>
  <c r="Q74" i="8"/>
  <c r="G64" i="6"/>
  <c r="N61" i="6"/>
  <c r="N66" i="6"/>
  <c r="I63" i="6"/>
  <c r="K64" i="6"/>
  <c r="J66" i="6"/>
  <c r="K62" i="6"/>
  <c r="L66" i="6"/>
  <c r="N65" i="6"/>
  <c r="H65" i="6"/>
  <c r="I65" i="6"/>
  <c r="I64" i="6"/>
  <c r="L61" i="6"/>
  <c r="I62" i="6"/>
  <c r="L65" i="6"/>
  <c r="M62" i="6"/>
  <c r="J62" i="6"/>
  <c r="I61" i="6"/>
  <c r="G61" i="6"/>
  <c r="K61" i="6"/>
  <c r="K63" i="6"/>
  <c r="N62" i="6"/>
  <c r="J61" i="6"/>
  <c r="L62" i="6"/>
  <c r="H62" i="6"/>
  <c r="K65" i="6"/>
  <c r="M66" i="6"/>
  <c r="J64" i="6"/>
  <c r="M65" i="6"/>
  <c r="J65" i="6"/>
  <c r="G62" i="6"/>
  <c r="L63" i="6"/>
  <c r="N63" i="6"/>
  <c r="L64" i="6"/>
  <c r="G65" i="6"/>
  <c r="I66" i="6"/>
  <c r="K66" i="6"/>
  <c r="M64" i="6"/>
  <c r="N64" i="6"/>
  <c r="H63" i="6"/>
  <c r="H64" i="6"/>
  <c r="J63" i="6"/>
  <c r="M61" i="6"/>
  <c r="M63" i="6"/>
  <c r="I65" i="5"/>
  <c r="K61" i="5"/>
  <c r="I66" i="5"/>
  <c r="K65" i="5"/>
  <c r="M65" i="5"/>
  <c r="L64" i="5"/>
  <c r="G63" i="5"/>
  <c r="L61" i="5"/>
  <c r="N65" i="5"/>
  <c r="M66" i="5"/>
  <c r="L62" i="5"/>
  <c r="I64" i="5"/>
  <c r="K63" i="5"/>
  <c r="K64" i="5"/>
  <c r="L63" i="5"/>
  <c r="K66" i="5"/>
  <c r="L66" i="5"/>
  <c r="N63" i="5"/>
  <c r="N66" i="5"/>
  <c r="N61" i="5"/>
  <c r="G61" i="5"/>
  <c r="L65" i="5"/>
  <c r="G65" i="5"/>
  <c r="J65" i="5"/>
  <c r="H64" i="5"/>
  <c r="H62" i="5"/>
  <c r="J61" i="5"/>
  <c r="H66" i="5"/>
  <c r="G66" i="5"/>
  <c r="H65" i="5"/>
  <c r="J62" i="5"/>
  <c r="J64" i="5"/>
  <c r="H61" i="5"/>
  <c r="J66" i="5"/>
  <c r="H63" i="5"/>
  <c r="J63" i="5"/>
  <c r="N62" i="5"/>
  <c r="M61" i="5"/>
  <c r="M63" i="5"/>
  <c r="M62" i="5"/>
  <c r="N64" i="5"/>
  <c r="K62" i="5"/>
  <c r="G62" i="5"/>
  <c r="G64" i="5"/>
  <c r="M64" i="5"/>
  <c r="N65" i="4"/>
  <c r="N62" i="4"/>
  <c r="K63" i="4"/>
  <c r="G61" i="4"/>
  <c r="M62" i="4"/>
  <c r="L66" i="4"/>
  <c r="I62" i="4"/>
  <c r="L64" i="4"/>
  <c r="K64" i="4"/>
  <c r="G63" i="4"/>
  <c r="J63" i="4"/>
  <c r="J65" i="4"/>
  <c r="H62" i="4"/>
  <c r="H64" i="4"/>
  <c r="G66" i="4"/>
  <c r="H63" i="4"/>
  <c r="J66" i="4"/>
  <c r="H61" i="4"/>
  <c r="H66" i="4"/>
  <c r="J62" i="4"/>
  <c r="H65" i="4"/>
  <c r="J64" i="4"/>
  <c r="J61" i="4"/>
  <c r="G65" i="4"/>
  <c r="N66" i="4"/>
  <c r="N63" i="4"/>
  <c r="M65" i="4"/>
  <c r="G62" i="4"/>
  <c r="L62" i="4"/>
  <c r="I61" i="4"/>
  <c r="I66" i="4"/>
  <c r="K66" i="4"/>
  <c r="N64" i="4"/>
  <c r="K61" i="4"/>
  <c r="K65" i="4"/>
  <c r="L63" i="4"/>
  <c r="M64" i="4"/>
  <c r="M71" i="4" s="1"/>
  <c r="G61" i="3"/>
  <c r="H63" i="3"/>
  <c r="G66" i="3"/>
  <c r="H62" i="3"/>
  <c r="H64" i="3"/>
  <c r="H61" i="3"/>
  <c r="H65" i="3"/>
  <c r="H66" i="3"/>
  <c r="J66" i="2"/>
  <c r="K61" i="2"/>
  <c r="I66" i="2"/>
  <c r="I64" i="2"/>
  <c r="I65" i="2"/>
  <c r="J64" i="2"/>
  <c r="I61" i="2"/>
  <c r="L64" i="2"/>
  <c r="J63" i="2"/>
  <c r="N62" i="2"/>
  <c r="N65" i="2"/>
  <c r="L61" i="2"/>
  <c r="N61" i="2"/>
  <c r="J61" i="2"/>
  <c r="N66" i="2"/>
  <c r="G61" i="2"/>
  <c r="G63" i="2"/>
  <c r="K64" i="2"/>
  <c r="N63" i="2"/>
  <c r="G64" i="2"/>
  <c r="L62" i="2"/>
  <c r="K63" i="2"/>
  <c r="H63" i="2"/>
  <c r="H62" i="2"/>
  <c r="H64" i="2"/>
  <c r="H66" i="2"/>
  <c r="M66" i="2"/>
  <c r="G66" i="2"/>
  <c r="M62" i="2"/>
  <c r="M64" i="2"/>
  <c r="H65" i="2"/>
  <c r="M61" i="2"/>
  <c r="M63" i="2"/>
  <c r="M65" i="2"/>
  <c r="H61" i="2"/>
  <c r="G62" i="2"/>
  <c r="N64" i="2"/>
  <c r="L65" i="2"/>
  <c r="G65" i="2"/>
  <c r="I63" i="2"/>
  <c r="K66" i="2"/>
  <c r="J65" i="2"/>
  <c r="I62" i="2"/>
  <c r="J62" i="2"/>
  <c r="K62" i="2"/>
  <c r="L66" i="2"/>
  <c r="L63" i="2"/>
  <c r="Q72" i="8" l="1"/>
  <c r="K74" i="8"/>
  <c r="L70" i="3"/>
  <c r="N69" i="2"/>
  <c r="L72" i="8"/>
  <c r="O73" i="8"/>
  <c r="O74" i="8"/>
  <c r="I69" i="5"/>
  <c r="N69" i="4"/>
  <c r="M69" i="2"/>
  <c r="J71" i="2"/>
  <c r="M70" i="3"/>
  <c r="K69" i="3"/>
  <c r="J71" i="3"/>
  <c r="I71" i="5"/>
  <c r="L71" i="5"/>
  <c r="I70" i="5"/>
  <c r="L71" i="3"/>
  <c r="M69" i="3"/>
  <c r="K71" i="3"/>
  <c r="I69" i="3"/>
  <c r="J70" i="3"/>
  <c r="K70" i="3"/>
  <c r="R73" i="8"/>
  <c r="G70" i="3"/>
  <c r="N71" i="3"/>
  <c r="L69" i="3"/>
  <c r="N69" i="3"/>
  <c r="J69" i="3"/>
  <c r="M71" i="3"/>
  <c r="I71" i="3"/>
  <c r="N70" i="3"/>
  <c r="L70" i="5"/>
  <c r="G70" i="5"/>
  <c r="L74" i="8"/>
  <c r="M74" i="8"/>
  <c r="K69" i="7"/>
  <c r="I70" i="7"/>
  <c r="M69" i="1"/>
  <c r="N69" i="7"/>
  <c r="H71" i="7"/>
  <c r="G70" i="7"/>
  <c r="N70" i="7"/>
  <c r="N71" i="7"/>
  <c r="L71" i="7"/>
  <c r="H69" i="7"/>
  <c r="H70" i="7"/>
  <c r="G69" i="7"/>
  <c r="O72" i="8"/>
  <c r="K70" i="1"/>
  <c r="N69" i="1"/>
  <c r="P72" i="8"/>
  <c r="J71" i="7"/>
  <c r="I69" i="7"/>
  <c r="K71" i="7"/>
  <c r="M71" i="7"/>
  <c r="Q84" i="8"/>
  <c r="N85" i="8"/>
  <c r="N71" i="1"/>
  <c r="L69" i="1"/>
  <c r="M73" i="8"/>
  <c r="P73" i="8"/>
  <c r="P74" i="8"/>
  <c r="N70" i="1"/>
  <c r="O85" i="8"/>
  <c r="G71" i="7"/>
  <c r="K70" i="7"/>
  <c r="M69" i="7"/>
  <c r="M70" i="7"/>
  <c r="J69" i="7"/>
  <c r="L69" i="7"/>
  <c r="J70" i="7"/>
  <c r="Q86" i="8"/>
  <c r="L70" i="7"/>
  <c r="I71" i="7"/>
  <c r="O84" i="8"/>
  <c r="M84" i="8"/>
  <c r="Q85" i="8"/>
  <c r="M72" i="8"/>
  <c r="M71" i="1"/>
  <c r="K73" i="8"/>
  <c r="N72" i="8"/>
  <c r="L86" i="8"/>
  <c r="P85" i="8"/>
  <c r="M86" i="8"/>
  <c r="I69" i="1"/>
  <c r="N74" i="8"/>
  <c r="K69" i="1"/>
  <c r="L70" i="1"/>
  <c r="K71" i="1"/>
  <c r="I70" i="1"/>
  <c r="M85" i="8"/>
  <c r="P86" i="8"/>
  <c r="P84" i="8"/>
  <c r="L85" i="8"/>
  <c r="O86" i="8"/>
  <c r="N84" i="8"/>
  <c r="I70" i="3"/>
  <c r="L84" i="8"/>
  <c r="L73" i="8"/>
  <c r="T75" i="8"/>
  <c r="Y67" i="8" s="1"/>
  <c r="M70" i="1"/>
  <c r="L71" i="1"/>
  <c r="R74" i="8"/>
  <c r="R72" i="8"/>
  <c r="N86" i="8"/>
  <c r="K72" i="8"/>
  <c r="I71" i="1"/>
  <c r="J70" i="1"/>
  <c r="J69" i="1"/>
  <c r="J71" i="1"/>
  <c r="G71" i="1"/>
  <c r="G69" i="1"/>
  <c r="G70" i="1"/>
  <c r="K13" i="8"/>
  <c r="K11" i="8"/>
  <c r="K12" i="8"/>
  <c r="T14" i="8"/>
  <c r="V5" i="8" s="1"/>
  <c r="P35" i="8"/>
  <c r="P37" i="8"/>
  <c r="P36" i="8"/>
  <c r="L37" i="8"/>
  <c r="L36" i="8"/>
  <c r="L35" i="8"/>
  <c r="N13" i="8"/>
  <c r="N11" i="8"/>
  <c r="N12" i="8"/>
  <c r="R36" i="8"/>
  <c r="R35" i="8"/>
  <c r="R37" i="8"/>
  <c r="L61" i="8"/>
  <c r="L60" i="8"/>
  <c r="L59" i="8"/>
  <c r="O36" i="8"/>
  <c r="O35" i="8"/>
  <c r="O37" i="8"/>
  <c r="N23" i="8"/>
  <c r="N24" i="8"/>
  <c r="N25" i="8"/>
  <c r="P49" i="8"/>
  <c r="P47" i="8"/>
  <c r="P48" i="8"/>
  <c r="M37" i="8"/>
  <c r="M36" i="8"/>
  <c r="M35" i="8"/>
  <c r="K24" i="8"/>
  <c r="K25" i="8"/>
  <c r="K23" i="8"/>
  <c r="T26" i="8"/>
  <c r="AA20" i="8" s="1"/>
  <c r="R25" i="8"/>
  <c r="R23" i="8"/>
  <c r="R24" i="8"/>
  <c r="L13" i="8"/>
  <c r="L11" i="8"/>
  <c r="L12" i="8"/>
  <c r="O61" i="8"/>
  <c r="O60" i="8"/>
  <c r="O59" i="8"/>
  <c r="P59" i="8"/>
  <c r="P61" i="8"/>
  <c r="P60" i="8"/>
  <c r="M49" i="8"/>
  <c r="M47" i="8"/>
  <c r="M48" i="8"/>
  <c r="K35" i="8"/>
  <c r="T38" i="8"/>
  <c r="Y31" i="8" s="1"/>
  <c r="K36" i="8"/>
  <c r="K37" i="8"/>
  <c r="R47" i="8"/>
  <c r="R49" i="8"/>
  <c r="R48" i="8"/>
  <c r="L47" i="8"/>
  <c r="L49" i="8"/>
  <c r="L48" i="8"/>
  <c r="O12" i="8"/>
  <c r="O13" i="8"/>
  <c r="O11" i="8"/>
  <c r="P13" i="8"/>
  <c r="P11" i="8"/>
  <c r="P12" i="8"/>
  <c r="Q36" i="8"/>
  <c r="Q37" i="8"/>
  <c r="Q35" i="8"/>
  <c r="T50" i="8"/>
  <c r="X45" i="8" s="1"/>
  <c r="K48" i="8"/>
  <c r="K47" i="8"/>
  <c r="K49" i="8"/>
  <c r="R59" i="8"/>
  <c r="R61" i="8"/>
  <c r="R60" i="8"/>
  <c r="O47" i="8"/>
  <c r="O48" i="8"/>
  <c r="O49" i="8"/>
  <c r="H70" i="1"/>
  <c r="H71" i="1"/>
  <c r="H69" i="1"/>
  <c r="N36" i="8"/>
  <c r="N37" i="8"/>
  <c r="N35" i="8"/>
  <c r="Q49" i="8"/>
  <c r="Q48" i="8"/>
  <c r="Q47" i="8"/>
  <c r="M23" i="8"/>
  <c r="M25" i="8"/>
  <c r="M24" i="8"/>
  <c r="R13" i="8"/>
  <c r="R11" i="8"/>
  <c r="R12" i="8"/>
  <c r="O24" i="8"/>
  <c r="O25" i="8"/>
  <c r="O23" i="8"/>
  <c r="N48" i="8"/>
  <c r="N47" i="8"/>
  <c r="N49" i="8"/>
  <c r="Q59" i="8"/>
  <c r="Q61" i="8"/>
  <c r="Q60" i="8"/>
  <c r="M59" i="8"/>
  <c r="M60" i="8"/>
  <c r="M61" i="8"/>
  <c r="L25" i="8"/>
  <c r="L23" i="8"/>
  <c r="L24" i="8"/>
  <c r="Q13" i="8"/>
  <c r="Q12" i="8"/>
  <c r="Q11" i="8"/>
  <c r="M13" i="8"/>
  <c r="M11" i="8"/>
  <c r="M12" i="8"/>
  <c r="T62" i="8"/>
  <c r="AC58" i="8" s="1"/>
  <c r="K59" i="8"/>
  <c r="K61" i="8"/>
  <c r="K60" i="8"/>
  <c r="N59" i="8"/>
  <c r="N61" i="8"/>
  <c r="N60" i="8"/>
  <c r="P23" i="8"/>
  <c r="P24" i="8"/>
  <c r="P25" i="8"/>
  <c r="Q24" i="8"/>
  <c r="Q23" i="8"/>
  <c r="Q25" i="8"/>
  <c r="T84" i="8"/>
  <c r="Z79" i="8" s="1"/>
  <c r="K85" i="8"/>
  <c r="K86" i="8"/>
  <c r="K84" i="8"/>
  <c r="R85" i="8"/>
  <c r="R86" i="8"/>
  <c r="R84" i="8"/>
  <c r="H70" i="6"/>
  <c r="H71" i="6"/>
  <c r="L71" i="6"/>
  <c r="L70" i="6"/>
  <c r="L69" i="6"/>
  <c r="N71" i="6"/>
  <c r="N70" i="6"/>
  <c r="N69" i="6"/>
  <c r="K71" i="6"/>
  <c r="K70" i="6"/>
  <c r="K69" i="6"/>
  <c r="M71" i="6"/>
  <c r="M70" i="6"/>
  <c r="M69" i="6"/>
  <c r="G69" i="6"/>
  <c r="G70" i="6"/>
  <c r="G71" i="6"/>
  <c r="I71" i="6"/>
  <c r="I70" i="6"/>
  <c r="I69" i="6"/>
  <c r="J71" i="6"/>
  <c r="J70" i="6"/>
  <c r="J69" i="6"/>
  <c r="H69" i="6"/>
  <c r="G71" i="5"/>
  <c r="L69" i="5"/>
  <c r="K71" i="5"/>
  <c r="N69" i="5"/>
  <c r="N71" i="5"/>
  <c r="J71" i="5"/>
  <c r="J70" i="5"/>
  <c r="J69" i="5"/>
  <c r="N70" i="5"/>
  <c r="H71" i="5"/>
  <c r="H70" i="5"/>
  <c r="H69" i="5"/>
  <c r="K69" i="5"/>
  <c r="K70" i="5"/>
  <c r="M71" i="5"/>
  <c r="M70" i="5"/>
  <c r="M69" i="5"/>
  <c r="G69" i="5"/>
  <c r="G71" i="4"/>
  <c r="L71" i="4"/>
  <c r="N71" i="4"/>
  <c r="H71" i="4"/>
  <c r="H70" i="4"/>
  <c r="H69" i="4"/>
  <c r="L69" i="4"/>
  <c r="L70" i="4"/>
  <c r="N70" i="4"/>
  <c r="J71" i="4"/>
  <c r="J70" i="4"/>
  <c r="J69" i="4"/>
  <c r="G69" i="4"/>
  <c r="K71" i="4"/>
  <c r="K70" i="4"/>
  <c r="K69" i="4"/>
  <c r="M69" i="4"/>
  <c r="M70" i="4"/>
  <c r="I70" i="4"/>
  <c r="I69" i="4"/>
  <c r="I71" i="4"/>
  <c r="G70" i="4"/>
  <c r="G71" i="3"/>
  <c r="G69" i="3"/>
  <c r="H71" i="3"/>
  <c r="H70" i="3"/>
  <c r="H69" i="3"/>
  <c r="L71" i="2"/>
  <c r="I71" i="2"/>
  <c r="K69" i="2"/>
  <c r="L70" i="2"/>
  <c r="N70" i="2"/>
  <c r="K71" i="2"/>
  <c r="G70" i="2"/>
  <c r="N71" i="2"/>
  <c r="L69" i="2"/>
  <c r="I70" i="2"/>
  <c r="I69" i="2"/>
  <c r="M71" i="2"/>
  <c r="M70" i="2"/>
  <c r="J69" i="2"/>
  <c r="G69" i="2"/>
  <c r="G71" i="2"/>
  <c r="J70" i="2"/>
  <c r="H71" i="2"/>
  <c r="H70" i="2"/>
  <c r="H69" i="2"/>
  <c r="K70" i="2"/>
  <c r="AB71" i="8" l="1"/>
  <c r="V69" i="8"/>
  <c r="AB70" i="8"/>
  <c r="Y66" i="8"/>
  <c r="X70" i="8"/>
  <c r="V70" i="8"/>
  <c r="AC67" i="8"/>
  <c r="AA70" i="8"/>
  <c r="W66" i="8"/>
  <c r="Z69" i="8"/>
  <c r="W67" i="8"/>
  <c r="AA66" i="8"/>
  <c r="V66" i="8"/>
  <c r="Y68" i="8"/>
  <c r="AC70" i="8"/>
  <c r="AC71" i="8"/>
  <c r="Y69" i="8"/>
  <c r="V67" i="8"/>
  <c r="AA71" i="8"/>
  <c r="W68" i="8"/>
  <c r="AB10" i="8"/>
  <c r="Z9" i="8"/>
  <c r="W7" i="8"/>
  <c r="Y10" i="8"/>
  <c r="W10" i="8"/>
  <c r="W9" i="8"/>
  <c r="V9" i="8"/>
  <c r="Y6" i="8"/>
  <c r="AC7" i="8"/>
  <c r="X5" i="8"/>
  <c r="AB9" i="8"/>
  <c r="W5" i="8"/>
  <c r="V8" i="8"/>
  <c r="AC9" i="8"/>
  <c r="Z10" i="8"/>
  <c r="X10" i="8"/>
  <c r="Z8" i="8"/>
  <c r="AA69" i="8"/>
  <c r="W69" i="8"/>
  <c r="AB69" i="8"/>
  <c r="V68" i="8"/>
  <c r="Z68" i="8"/>
  <c r="V41" i="8"/>
  <c r="X69" i="8"/>
  <c r="AC66" i="8"/>
  <c r="W71" i="8"/>
  <c r="AA68" i="8"/>
  <c r="Y43" i="8"/>
  <c r="X68" i="8"/>
  <c r="Y70" i="8"/>
  <c r="AA67" i="8"/>
  <c r="X67" i="8"/>
  <c r="Z70" i="8"/>
  <c r="AB68" i="8"/>
  <c r="AC68" i="8"/>
  <c r="Z66" i="8"/>
  <c r="AC69" i="8"/>
  <c r="X71" i="8"/>
  <c r="Y71" i="8"/>
  <c r="Z71" i="8"/>
  <c r="V6" i="8"/>
  <c r="Y7" i="8"/>
  <c r="V10" i="8"/>
  <c r="AC6" i="8"/>
  <c r="X6" i="8"/>
  <c r="V7" i="8"/>
  <c r="AA9" i="8"/>
  <c r="AA8" i="8"/>
  <c r="AA5" i="8"/>
  <c r="Z7" i="8"/>
  <c r="X8" i="8"/>
  <c r="Y9" i="8"/>
  <c r="X7" i="8"/>
  <c r="AC5" i="8"/>
  <c r="AB7" i="8"/>
  <c r="X9" i="8"/>
  <c r="AA10" i="8"/>
  <c r="V71" i="8"/>
  <c r="AB66" i="8"/>
  <c r="W70" i="8"/>
  <c r="AB67" i="8"/>
  <c r="X66" i="8"/>
  <c r="Z67" i="8"/>
  <c r="AA6" i="8"/>
  <c r="Y5" i="8"/>
  <c r="AC56" i="8"/>
  <c r="AB5" i="8"/>
  <c r="W6" i="8"/>
  <c r="AB6" i="8"/>
  <c r="Z5" i="8"/>
  <c r="AA7" i="8"/>
  <c r="W8" i="8"/>
  <c r="AB55" i="8"/>
  <c r="W55" i="8"/>
  <c r="Z6" i="8"/>
  <c r="W56" i="8"/>
  <c r="AB57" i="8"/>
  <c r="Y8" i="8"/>
  <c r="V57" i="8"/>
  <c r="W54" i="8"/>
  <c r="Y58" i="8"/>
  <c r="Y53" i="8"/>
  <c r="V53" i="8"/>
  <c r="Z22" i="8"/>
  <c r="Y56" i="8"/>
  <c r="AB53" i="8"/>
  <c r="Z43" i="8"/>
  <c r="AB56" i="8"/>
  <c r="AB54" i="8"/>
  <c r="AB58" i="8"/>
  <c r="AC8" i="8"/>
  <c r="X53" i="8"/>
  <c r="AC53" i="8"/>
  <c r="AA54" i="8"/>
  <c r="AC42" i="8"/>
  <c r="AC54" i="8"/>
  <c r="Y55" i="8"/>
  <c r="X54" i="8"/>
  <c r="AA55" i="8"/>
  <c r="AA30" i="8"/>
  <c r="AB80" i="8"/>
  <c r="AC55" i="8"/>
  <c r="X55" i="8"/>
  <c r="V54" i="8"/>
  <c r="AB44" i="8"/>
  <c r="X46" i="8"/>
  <c r="V42" i="8"/>
  <c r="AB42" i="8"/>
  <c r="W44" i="8"/>
  <c r="Z41" i="8"/>
  <c r="AC43" i="8"/>
  <c r="X43" i="8"/>
  <c r="W45" i="8"/>
  <c r="AB43" i="8"/>
  <c r="AA46" i="8"/>
  <c r="Y41" i="8"/>
  <c r="AB46" i="8"/>
  <c r="W43" i="8"/>
  <c r="Z45" i="8"/>
  <c r="W42" i="8"/>
  <c r="AC45" i="8"/>
  <c r="AC46" i="8"/>
  <c r="AB41" i="8"/>
  <c r="AA42" i="8"/>
  <c r="V43" i="8"/>
  <c r="AC41" i="8"/>
  <c r="V44" i="8"/>
  <c r="W41" i="8"/>
  <c r="Z46" i="8"/>
  <c r="Z42" i="8"/>
  <c r="X42" i="8"/>
  <c r="Y42" i="8"/>
  <c r="X41" i="8"/>
  <c r="AA41" i="8"/>
  <c r="AA44" i="8"/>
  <c r="AA43" i="8"/>
  <c r="Y46" i="8"/>
  <c r="AA45" i="8"/>
  <c r="Y44" i="8"/>
  <c r="Y45" i="8"/>
  <c r="V45" i="8"/>
  <c r="V46" i="8"/>
  <c r="Z44" i="8"/>
  <c r="X44" i="8"/>
  <c r="AC44" i="8"/>
  <c r="Z53" i="8"/>
  <c r="W53" i="8"/>
  <c r="W46" i="8"/>
  <c r="AB8" i="8"/>
  <c r="AC10" i="8"/>
  <c r="W29" i="8"/>
  <c r="Y57" i="8"/>
  <c r="V58" i="8"/>
  <c r="Z19" i="8"/>
  <c r="Y20" i="8"/>
  <c r="AA18" i="8"/>
  <c r="AB17" i="8"/>
  <c r="X19" i="8"/>
  <c r="V17" i="8"/>
  <c r="V21" i="8"/>
  <c r="AC17" i="8"/>
  <c r="X22" i="8"/>
  <c r="Y22" i="8"/>
  <c r="Z18" i="8"/>
  <c r="W18" i="8"/>
  <c r="V19" i="8"/>
  <c r="AC18" i="8"/>
  <c r="AB21" i="8"/>
  <c r="AC19" i="8"/>
  <c r="Y18" i="8"/>
  <c r="W22" i="8"/>
  <c r="X18" i="8"/>
  <c r="W17" i="8"/>
  <c r="Y21" i="8"/>
  <c r="Z21" i="8"/>
  <c r="AB18" i="8"/>
  <c r="W19" i="8"/>
  <c r="Z20" i="8"/>
  <c r="AA21" i="8"/>
  <c r="V20" i="8"/>
  <c r="Z17" i="8"/>
  <c r="W21" i="8"/>
  <c r="AA17" i="8"/>
  <c r="V18" i="8"/>
  <c r="Y19" i="8"/>
  <c r="AC20" i="8"/>
  <c r="Y17" i="8"/>
  <c r="X17" i="8"/>
  <c r="AC22" i="8"/>
  <c r="AB20" i="8"/>
  <c r="AB22" i="8"/>
  <c r="W20" i="8"/>
  <c r="AA19" i="8"/>
  <c r="X21" i="8"/>
  <c r="Z55" i="8"/>
  <c r="X56" i="8"/>
  <c r="Z58" i="8"/>
  <c r="AB45" i="8"/>
  <c r="W57" i="8"/>
  <c r="X20" i="8"/>
  <c r="V55" i="8"/>
  <c r="AA56" i="8"/>
  <c r="X57" i="8"/>
  <c r="AC57" i="8"/>
  <c r="Y54" i="8"/>
  <c r="AA58" i="8"/>
  <c r="Y34" i="8"/>
  <c r="AA22" i="8"/>
  <c r="Z56" i="8"/>
  <c r="Z57" i="8"/>
  <c r="V56" i="8"/>
  <c r="W58" i="8"/>
  <c r="AA57" i="8"/>
  <c r="Z32" i="8"/>
  <c r="X34" i="8"/>
  <c r="W32" i="8"/>
  <c r="AB31" i="8"/>
  <c r="AB33" i="8"/>
  <c r="Z31" i="8"/>
  <c r="AA31" i="8"/>
  <c r="W33" i="8"/>
  <c r="V30" i="8"/>
  <c r="X32" i="8"/>
  <c r="AC32" i="8"/>
  <c r="AC34" i="8"/>
  <c r="V33" i="8"/>
  <c r="AB30" i="8"/>
  <c r="V32" i="8"/>
  <c r="Y30" i="8"/>
  <c r="X31" i="8"/>
  <c r="X30" i="8"/>
  <c r="AC30" i="8"/>
  <c r="Z33" i="8"/>
  <c r="W30" i="8"/>
  <c r="AA32" i="8"/>
  <c r="AB29" i="8"/>
  <c r="Y32" i="8"/>
  <c r="AC33" i="8"/>
  <c r="Z34" i="8"/>
  <c r="AA34" i="8"/>
  <c r="V34" i="8"/>
  <c r="W34" i="8"/>
  <c r="W31" i="8"/>
  <c r="Z29" i="8"/>
  <c r="Y33" i="8"/>
  <c r="X33" i="8"/>
  <c r="AC29" i="8"/>
  <c r="Z30" i="8"/>
  <c r="AC31" i="8"/>
  <c r="Y29" i="8"/>
  <c r="V31" i="8"/>
  <c r="AB32" i="8"/>
  <c r="X29" i="8"/>
  <c r="AA33" i="8"/>
  <c r="AB34" i="8"/>
  <c r="AA53" i="8"/>
  <c r="Z54" i="8"/>
  <c r="X58" i="8"/>
  <c r="V29" i="8"/>
  <c r="AA29" i="8"/>
  <c r="V22" i="8"/>
  <c r="AB19" i="8"/>
  <c r="AC21" i="8"/>
  <c r="AB79" i="8"/>
  <c r="X79" i="8"/>
  <c r="W82" i="8"/>
  <c r="Z83" i="8"/>
  <c r="X81" i="8"/>
  <c r="Y81" i="8"/>
  <c r="AA80" i="8"/>
  <c r="X78" i="8"/>
  <c r="Y79" i="8"/>
  <c r="Z81" i="8"/>
  <c r="Z82" i="8"/>
  <c r="Z78" i="8"/>
  <c r="AB82" i="8"/>
  <c r="V81" i="8"/>
  <c r="AA78" i="8"/>
  <c r="W81" i="8"/>
  <c r="Y83" i="8"/>
  <c r="AA83" i="8"/>
  <c r="Z80" i="8"/>
  <c r="V79" i="8"/>
  <c r="X82" i="8"/>
  <c r="AB78" i="8"/>
  <c r="AC80" i="8"/>
  <c r="AB83" i="8"/>
  <c r="AC79" i="8"/>
  <c r="AB81" i="8"/>
  <c r="X80" i="8"/>
  <c r="Y78" i="8"/>
  <c r="AC83" i="8"/>
  <c r="AC78" i="8"/>
  <c r="W80" i="8"/>
  <c r="X83" i="8"/>
  <c r="AA82" i="8"/>
  <c r="V83" i="8"/>
  <c r="Y80" i="8"/>
  <c r="AA81" i="8"/>
  <c r="W79" i="8"/>
  <c r="V78" i="8"/>
  <c r="AC82" i="8"/>
  <c r="W78" i="8"/>
  <c r="W83" i="8"/>
  <c r="AC81" i="8"/>
  <c r="V80" i="8"/>
  <c r="AA79" i="8"/>
  <c r="Y82" i="8"/>
  <c r="V82" i="8"/>
  <c r="AA11" i="8" l="1"/>
  <c r="AB13" i="8"/>
  <c r="AA13" i="8"/>
  <c r="V11" i="8"/>
  <c r="Z11" i="8"/>
  <c r="Z12" i="8"/>
  <c r="AA12" i="8"/>
  <c r="W72" i="8"/>
  <c r="Z13" i="8"/>
  <c r="W74" i="8"/>
  <c r="AB11" i="8"/>
  <c r="AA72" i="8"/>
  <c r="V61" i="8"/>
  <c r="Y73" i="8"/>
  <c r="X12" i="8"/>
  <c r="Z73" i="8"/>
  <c r="V13" i="8"/>
  <c r="V12" i="8"/>
  <c r="Z72" i="8"/>
  <c r="AC13" i="8"/>
  <c r="Y72" i="8"/>
  <c r="Y74" i="8"/>
  <c r="Y13" i="8"/>
  <c r="W73" i="8"/>
  <c r="V59" i="8"/>
  <c r="Z74" i="8"/>
  <c r="Y61" i="8"/>
  <c r="AB60" i="8"/>
  <c r="W13" i="8"/>
  <c r="AA74" i="8"/>
  <c r="X13" i="8"/>
  <c r="Y59" i="8"/>
  <c r="AA73" i="8"/>
  <c r="AC74" i="8"/>
  <c r="AC73" i="8"/>
  <c r="AC72" i="8"/>
  <c r="Z84" i="8"/>
  <c r="AB73" i="8"/>
  <c r="AB72" i="8"/>
  <c r="AB74" i="8"/>
  <c r="V74" i="8"/>
  <c r="V73" i="8"/>
  <c r="V72" i="8"/>
  <c r="Y60" i="8"/>
  <c r="AB12" i="8"/>
  <c r="AC11" i="8"/>
  <c r="W11" i="8"/>
  <c r="AC12" i="8"/>
  <c r="Y11" i="8"/>
  <c r="W12" i="8"/>
  <c r="Y12" i="8"/>
  <c r="AB61" i="8"/>
  <c r="X74" i="8"/>
  <c r="X72" i="8"/>
  <c r="X73" i="8"/>
  <c r="X11" i="8"/>
  <c r="V47" i="8"/>
  <c r="V49" i="8"/>
  <c r="V48" i="8"/>
  <c r="V60" i="8"/>
  <c r="AB59" i="8"/>
  <c r="V36" i="8"/>
  <c r="V35" i="8"/>
  <c r="V37" i="8"/>
  <c r="Y36" i="8"/>
  <c r="Y37" i="8"/>
  <c r="Y35" i="8"/>
  <c r="AC24" i="8"/>
  <c r="AC25" i="8"/>
  <c r="AC23" i="8"/>
  <c r="X48" i="8"/>
  <c r="X47" i="8"/>
  <c r="X49" i="8"/>
  <c r="AA61" i="8"/>
  <c r="AA60" i="8"/>
  <c r="AA59" i="8"/>
  <c r="W61" i="8"/>
  <c r="W60" i="8"/>
  <c r="W59" i="8"/>
  <c r="Y48" i="8"/>
  <c r="Y47" i="8"/>
  <c r="Y49" i="8"/>
  <c r="AA25" i="8"/>
  <c r="AA24" i="8"/>
  <c r="AA23" i="8"/>
  <c r="V24" i="8"/>
  <c r="V25" i="8"/>
  <c r="V23" i="8"/>
  <c r="AB47" i="8"/>
  <c r="AB49" i="8"/>
  <c r="AB48" i="8"/>
  <c r="AC35" i="8"/>
  <c r="AC37" i="8"/>
  <c r="AC36" i="8"/>
  <c r="AC60" i="8"/>
  <c r="AC59" i="8"/>
  <c r="AC61" i="8"/>
  <c r="Z23" i="8"/>
  <c r="Z25" i="8"/>
  <c r="Z24" i="8"/>
  <c r="W25" i="8"/>
  <c r="W23" i="8"/>
  <c r="W24" i="8"/>
  <c r="AB23" i="8"/>
  <c r="AB24" i="8"/>
  <c r="AB25" i="8"/>
  <c r="X35" i="8"/>
  <c r="X37" i="8"/>
  <c r="X36" i="8"/>
  <c r="X23" i="8"/>
  <c r="X24" i="8"/>
  <c r="X25" i="8"/>
  <c r="W47" i="8"/>
  <c r="W49" i="8"/>
  <c r="W48" i="8"/>
  <c r="X61" i="8"/>
  <c r="X60" i="8"/>
  <c r="X59" i="8"/>
  <c r="AA35" i="8"/>
  <c r="AA37" i="8"/>
  <c r="AA36" i="8"/>
  <c r="Z35" i="8"/>
  <c r="Z37" i="8"/>
  <c r="Z36" i="8"/>
  <c r="AB35" i="8"/>
  <c r="AB36" i="8"/>
  <c r="AB37" i="8"/>
  <c r="Y25" i="8"/>
  <c r="Y23" i="8"/>
  <c r="Y24" i="8"/>
  <c r="Z61" i="8"/>
  <c r="Z60" i="8"/>
  <c r="Z59" i="8"/>
  <c r="W36" i="8"/>
  <c r="W37" i="8"/>
  <c r="W35" i="8"/>
  <c r="AA49" i="8"/>
  <c r="AA48" i="8"/>
  <c r="AA47" i="8"/>
  <c r="AC48" i="8"/>
  <c r="AC47" i="8"/>
  <c r="AC49" i="8"/>
  <c r="Z48" i="8"/>
  <c r="Z49" i="8"/>
  <c r="Z47" i="8"/>
  <c r="AB84" i="8"/>
  <c r="Z86" i="8"/>
  <c r="AC85" i="8"/>
  <c r="AB85" i="8"/>
  <c r="Z85" i="8"/>
  <c r="Y84" i="8"/>
  <c r="AA84" i="8"/>
  <c r="Y85" i="8"/>
  <c r="AA85" i="8"/>
  <c r="AA86" i="8"/>
  <c r="X85" i="8"/>
  <c r="V86" i="8"/>
  <c r="AC84" i="8"/>
  <c r="AB86" i="8"/>
  <c r="AC86" i="8"/>
  <c r="X84" i="8"/>
  <c r="Y86" i="8"/>
  <c r="W84" i="8"/>
  <c r="V84" i="8"/>
  <c r="W85" i="8"/>
  <c r="W86" i="8"/>
  <c r="V85" i="8"/>
  <c r="X86" i="8"/>
</calcChain>
</file>

<file path=xl/sharedStrings.xml><?xml version="1.0" encoding="utf-8"?>
<sst xmlns="http://schemas.openxmlformats.org/spreadsheetml/2006/main" count="826" uniqueCount="96">
  <si>
    <t>Exp_20240408</t>
  </si>
  <si>
    <t>Date of intoxication:</t>
  </si>
  <si>
    <t>Date of measurement:</t>
  </si>
  <si>
    <t>Reader:</t>
  </si>
  <si>
    <t>Tecan Reader</t>
  </si>
  <si>
    <t>Plate 1</t>
  </si>
  <si>
    <t>Cells</t>
  </si>
  <si>
    <t>BIHi_265a_20240212</t>
  </si>
  <si>
    <t>Differentiation started</t>
  </si>
  <si>
    <t>Last media change</t>
  </si>
  <si>
    <t>Density:</t>
  </si>
  <si>
    <t>48.000/well</t>
  </si>
  <si>
    <t>Age of cells</t>
  </si>
  <si>
    <t>46d</t>
  </si>
  <si>
    <t>Agent</t>
  </si>
  <si>
    <t>Paclitaxel 72h</t>
  </si>
  <si>
    <t>00h</t>
  </si>
  <si>
    <t>Paclitaxel</t>
  </si>
  <si>
    <t>Vehicle</t>
  </si>
  <si>
    <t>100pM</t>
  </si>
  <si>
    <t>1nM</t>
  </si>
  <si>
    <t>10nM</t>
  </si>
  <si>
    <t>100nM</t>
  </si>
  <si>
    <t>1uM</t>
  </si>
  <si>
    <t>10uM</t>
  </si>
  <si>
    <t>DMSO</t>
  </si>
  <si>
    <t>EMPTY</t>
  </si>
  <si>
    <t>EmptyValue</t>
  </si>
  <si>
    <t>Mean</t>
  </si>
  <si>
    <t>Median</t>
  </si>
  <si>
    <t>SD</t>
  </si>
  <si>
    <t>% of Vehicle</t>
  </si>
  <si>
    <t>----- Allgemeine Daten -----</t>
  </si>
  <si>
    <t>Messung</t>
  </si>
  <si>
    <t xml:space="preserve"> </t>
  </si>
  <si>
    <t>1 Messungen enthalten, Messungen Nr.1 bei 0.000 sec. gewählt, 0.000 sec. mittlere Intervalzeit</t>
  </si>
  <si>
    <t>Parameter</t>
  </si>
  <si>
    <t>Zum Messzeitpunkt geladene Parameterdatei : mtcellviability_apoptosis_luminescence_2022_06_02.par</t>
  </si>
  <si>
    <t xml:space="preserve"> Geänderte Parameterdatei</t>
  </si>
  <si>
    <t>Dateien</t>
  </si>
  <si>
    <t>Parameterdatei : MTCellViability_Apoptosis_Luminescence_2022_06_02.par - 02.06.2022 / 19:31:58 - Erstellt von Unknown User - Erstellt mit Version 5.24</t>
  </si>
  <si>
    <t>Reader</t>
  </si>
  <si>
    <t>BertholdTech TriStar, Driver Version: 1.09, (1.0.9.0), S/N: 25-1117, Embedded Version: 1.07</t>
  </si>
  <si>
    <t>Plate Type: Berthold 96 - No:23300/23302</t>
  </si>
  <si>
    <t>Berechnung</t>
  </si>
  <si>
    <t>Programm</t>
  </si>
  <si>
    <t>MikroWin, Version 5.24</t>
  </si>
  <si>
    <t xml:space="preserve"> Lizenz Nr. : 214301</t>
  </si>
  <si>
    <t>Assembly Code A : 0006 0000 0000 0000 0000 FFFF</t>
  </si>
  <si>
    <t>Assembly Code B : 00E6 F715 C08F FC45 2DC0 B7AF</t>
  </si>
  <si>
    <t>System</t>
  </si>
  <si>
    <t>Operationssystem Name : Windows 10, System Benutzer : hewl</t>
  </si>
  <si>
    <t>Drucker</t>
  </si>
  <si>
    <t>Drucker Name : PDFCreator</t>
  </si>
  <si>
    <t>Typ: Nichtequidistante Kinetik, Zeit: 09.04.2024 / 07:38:35, Status: Gültige Messung</t>
  </si>
  <si>
    <t>Datendatei : 01_265a_12h_PTX.dat - 09.04.2024 / 07:39:28 - Operator war Unknown User - Erstellt mit Version 5.24</t>
  </si>
  <si>
    <t>Start Temperature ........  35.3                End Temperature ..........  35.1</t>
  </si>
  <si>
    <t>Berechnungsstatus : Gültige Auswertung, Berechnungszeitpunkt : 09.04.2024 / 07:39:28</t>
  </si>
  <si>
    <t>Operationssystem Name : Windows 10, System Benutzer : Schinkec</t>
  </si>
  <si>
    <t>Typ: Nichtequidistante Kinetik, Zeit: 09.04.2024 / 18:13:46, Status: Gültige Messung</t>
  </si>
  <si>
    <t>Datendatei : 01_PTX_20240409_24h.dat - 09.04.2024 / 18:14:39 - Operator war Unknown User - Erstellt mit Version 5.24</t>
  </si>
  <si>
    <t>Start Temperature ........  29.1                End Temperature ..........  29.1</t>
  </si>
  <si>
    <t>Berechnungsstatus : Gültige Auswertung, Berechnungszeitpunkt : 09.04.2024 / 18:14:39</t>
  </si>
  <si>
    <t>12h</t>
  </si>
  <si>
    <t>24h</t>
  </si>
  <si>
    <t>36h</t>
  </si>
  <si>
    <t>48h</t>
  </si>
  <si>
    <t>Typ: Nichtequidistante Kinetik, Zeit: 11.04.2024 / 08:23:28, Status: Gültige Messung</t>
  </si>
  <si>
    <t>Datendatei : 01_265a_60h_PTX.dat - 11.04.2024 / 08:24:21 - Operator war Unknown User - Erstellt mit Version 5.24</t>
  </si>
  <si>
    <t>Start Temperature ........  34.6                End Temperature ..........  33.9</t>
  </si>
  <si>
    <t>Berechnungsstatus : Gültige Auswertung, Berechnungszeitpunkt : 11.04.2024 / 08:24:21</t>
  </si>
  <si>
    <t>60h</t>
  </si>
  <si>
    <t>Typ: Nichtequidistante Kinetik, Zeit: 10.04.2024 / 08:23:17, Status: Gültige Messung</t>
  </si>
  <si>
    <t>Datendatei : 01_265a_36h_PTX.dat - 10.04.2024 / 08:24:10 - Operator war Unknown User - Erstellt mit Version 5.24</t>
  </si>
  <si>
    <t>Start Temperature ........  34.6                End Temperature ..........  34.3</t>
  </si>
  <si>
    <t>Berechnungsstatus : Gültige Auswertung, Berechnungszeitpunkt : 10.04.2024 / 08:24:10</t>
  </si>
  <si>
    <t>Typ: Nichtequidistante Kinetik, Zeit: 10.04.2024 / 18:03:03, Status: Gültige Messung</t>
  </si>
  <si>
    <t>Datendatei : 01_265a_PTX_20240410_48h.dat - 10.04.2024 / 18:03:56 - Operator war Unknown User - Erstellt mit Version 5.24</t>
  </si>
  <si>
    <t>Start Temperature ........  36.2                End Temperature ..........  35.8</t>
  </si>
  <si>
    <t>Berechnungsstatus : Gültige Auswertung, Berechnungszeitpunkt : 10.04.2024 / 18:03:56</t>
  </si>
  <si>
    <t>Typ: Nichtequidistante Kinetik, Zeit: 11.04.2024 / 17:10:07, Status: Gültige Messung</t>
  </si>
  <si>
    <t>Datendatei : 01_265a_PTX_20240411_72h.dat - 11.04.2024 / 17:11:01 - Operator war Unknown User - Erstellt mit Version 5.24</t>
  </si>
  <si>
    <t>Start Temperature ........  36.0                End Temperature ..........  35.6</t>
  </si>
  <si>
    <t>Berechnungsstatus : Gültige Auswertung, Berechnungszeitpunkt : 11.04.2024 / 17:11:01</t>
  </si>
  <si>
    <t>72h</t>
  </si>
  <si>
    <t>All Minus Empty Value</t>
  </si>
  <si>
    <t>% of the Individual Well Baseline</t>
  </si>
  <si>
    <t>Normalized to vehicle</t>
  </si>
  <si>
    <t>Average</t>
  </si>
  <si>
    <t>Exp_20240617</t>
  </si>
  <si>
    <t>Berthold</t>
  </si>
  <si>
    <t>BIHi_271a_20240501</t>
  </si>
  <si>
    <t>Typ: Nichtequidistante Kinetik, Zeit: 17.06.2024 / 21:16:58, Status: Gültige Messung</t>
  </si>
  <si>
    <t>Datendatei : 01_271a_00h_2.dat - 17.06.2024 / 21:17:51 - Operator war Unknown User - Erstellt mit Version 5.24</t>
  </si>
  <si>
    <t>Start Temperature ........  36.1                End Temperature ..........  35.6</t>
  </si>
  <si>
    <t>Berechnungsstatus : Gültige Auswertung, Berechnungszeitpunkt : 17.06.2024 / 21:17:51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</si>
</sst>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0" tint="-0.499984740745262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/>
    <xf numFmtId="0" fontId="0" fillId="0" borderId="1" xfId="0" applyBorder="1"/>
    <xf numFmtId="0" fontId="7" fillId="0" borderId="0" xfId="1" applyFont="1"/>
    <xf numFmtId="0" fontId="8" fillId="0" borderId="2" xfId="1" applyFont="1" applyBorder="1"/>
    <xf numFmtId="0" fontId="8" fillId="0" borderId="3" xfId="1" applyFont="1" applyBorder="1"/>
    <xf numFmtId="0" fontId="8" fillId="0" borderId="4" xfId="1" applyFont="1" applyBorder="1"/>
    <xf numFmtId="0" fontId="8" fillId="0" borderId="0" xfId="1" applyFont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1" xfId="1" applyFont="1" applyBorder="1"/>
    <xf numFmtId="0" fontId="8" fillId="0" borderId="8" xfId="1" applyFont="1" applyBorder="1"/>
    <xf numFmtId="0" fontId="0" fillId="2" borderId="0" xfId="0" applyFill="1"/>
    <xf numFmtId="0" fontId="1" fillId="2" borderId="0" xfId="0" applyFont="1" applyFill="1"/>
  </cellXfs>
  <cellStyles count="2">
    <cellStyle name="Normal" xfId="0" builtinId="0"/>
    <cellStyle name="Standard 2" xfId="1" xr:uid="{3D463ADD-665F-4A15-A1C3-1CF68E9328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133351</xdr:colOff>
      <xdr:row>0</xdr:row>
      <xdr:rowOff>155673</xdr:rowOff>
    </xdr:from>
    <xdr:to>
      <xdr:col>10</xdr:col>
      <xdr:colOff>38101</xdr:colOff>
      <xdr:row>14</xdr:row>
      <xdr:rowOff>160435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083720" y="-289621"/>
          <a:ext cx="2671762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B762A-A109-4A5B-9C1B-EBB334736577}">
  <dimension ref="A1:S71"/>
  <sheetViews>
    <sheetView workbookViewId="0">
      <selection activeCell="E36" sqref="E36:P43"/>
    </sheetView>
  </sheetViews>
  <sheetFormatPr defaultRowHeight="15" x14ac:dyDescent="0.25"/>
  <cols>
    <col min="3" max="3" width="10.140625" bestFit="1" customWidth="1"/>
  </cols>
  <sheetData>
    <row r="1" spans="1:6" x14ac:dyDescent="0.25">
      <c r="A1" s="19" t="s">
        <v>89</v>
      </c>
    </row>
    <row r="2" spans="1:6" x14ac:dyDescent="0.25">
      <c r="A2" t="s">
        <v>1</v>
      </c>
      <c r="C2" s="2">
        <v>45460</v>
      </c>
    </row>
    <row r="3" spans="1:6" x14ac:dyDescent="0.25">
      <c r="A3" t="s">
        <v>2</v>
      </c>
      <c r="C3" s="2"/>
    </row>
    <row r="4" spans="1:6" x14ac:dyDescent="0.25">
      <c r="A4" t="s">
        <v>3</v>
      </c>
      <c r="C4" t="s">
        <v>90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91</v>
      </c>
      <c r="D7" s="3"/>
    </row>
    <row r="8" spans="1:6" x14ac:dyDescent="0.25">
      <c r="A8" t="s">
        <v>8</v>
      </c>
      <c r="C8" s="2">
        <v>45413</v>
      </c>
      <c r="D8" s="3"/>
    </row>
    <row r="9" spans="1:6" x14ac:dyDescent="0.25">
      <c r="A9" t="s">
        <v>9</v>
      </c>
      <c r="C9" s="2"/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s="18" t="s">
        <v>32</v>
      </c>
      <c r="B17" s="18"/>
      <c r="C17" s="18"/>
      <c r="D17" s="18"/>
      <c r="E17" s="18"/>
    </row>
    <row r="18" spans="1:5" x14ac:dyDescent="0.25">
      <c r="A18" s="18" t="s">
        <v>33</v>
      </c>
      <c r="B18" s="18" t="s">
        <v>92</v>
      </c>
      <c r="C18" s="18"/>
      <c r="D18" s="18"/>
      <c r="E18" s="18"/>
    </row>
    <row r="19" spans="1:5" x14ac:dyDescent="0.25">
      <c r="A19" s="18" t="s">
        <v>34</v>
      </c>
      <c r="B19" s="18" t="s">
        <v>35</v>
      </c>
      <c r="C19" s="18"/>
      <c r="D19" s="18"/>
      <c r="E19" s="18"/>
    </row>
    <row r="20" spans="1:5" x14ac:dyDescent="0.25">
      <c r="A20" s="18" t="s">
        <v>36</v>
      </c>
      <c r="B20" s="18" t="s">
        <v>37</v>
      </c>
      <c r="C20" s="18" t="s">
        <v>38</v>
      </c>
      <c r="D20" s="18"/>
      <c r="E20" s="18"/>
    </row>
    <row r="21" spans="1:5" x14ac:dyDescent="0.25">
      <c r="A21" s="18" t="s">
        <v>39</v>
      </c>
      <c r="B21" s="18" t="s">
        <v>93</v>
      </c>
      <c r="C21" s="18"/>
      <c r="D21" s="18"/>
      <c r="E21" s="18"/>
    </row>
    <row r="22" spans="1:5" x14ac:dyDescent="0.25">
      <c r="A22" s="18" t="s">
        <v>34</v>
      </c>
      <c r="B22" s="18" t="s">
        <v>40</v>
      </c>
      <c r="C22" s="18"/>
      <c r="D22" s="18"/>
      <c r="E22" s="18"/>
    </row>
    <row r="23" spans="1:5" x14ac:dyDescent="0.25">
      <c r="A23" s="18" t="s">
        <v>41</v>
      </c>
      <c r="B23" s="18" t="s">
        <v>42</v>
      </c>
      <c r="C23" s="18"/>
      <c r="D23" s="18"/>
      <c r="E23" s="18"/>
    </row>
    <row r="24" spans="1:5" x14ac:dyDescent="0.25">
      <c r="A24" s="18" t="s">
        <v>34</v>
      </c>
      <c r="B24" s="18" t="s">
        <v>43</v>
      </c>
      <c r="C24" s="18"/>
      <c r="D24" s="18"/>
      <c r="E24" s="18"/>
    </row>
    <row r="25" spans="1:5" x14ac:dyDescent="0.25">
      <c r="A25" s="18" t="s">
        <v>34</v>
      </c>
      <c r="B25" s="18" t="s">
        <v>94</v>
      </c>
      <c r="C25" s="18"/>
      <c r="D25" s="18"/>
      <c r="E25" s="18"/>
    </row>
    <row r="26" spans="1:5" x14ac:dyDescent="0.25">
      <c r="A26" s="18" t="s">
        <v>44</v>
      </c>
      <c r="B26" s="18" t="s">
        <v>95</v>
      </c>
      <c r="C26" s="18"/>
      <c r="D26" s="18"/>
      <c r="E26" s="18"/>
    </row>
    <row r="27" spans="1:5" x14ac:dyDescent="0.25">
      <c r="A27" s="18" t="s">
        <v>45</v>
      </c>
      <c r="B27" s="18" t="s">
        <v>46</v>
      </c>
      <c r="C27" s="18" t="s">
        <v>47</v>
      </c>
      <c r="D27" s="18"/>
      <c r="E27" s="18"/>
    </row>
    <row r="28" spans="1:5" x14ac:dyDescent="0.25">
      <c r="A28" s="18" t="s">
        <v>34</v>
      </c>
      <c r="B28" s="18" t="s">
        <v>48</v>
      </c>
      <c r="C28" s="18"/>
      <c r="D28" s="18"/>
      <c r="E28" s="18"/>
    </row>
    <row r="29" spans="1:5" x14ac:dyDescent="0.25">
      <c r="A29" s="18" t="s">
        <v>34</v>
      </c>
      <c r="B29" s="18" t="s">
        <v>49</v>
      </c>
      <c r="C29" s="18"/>
      <c r="D29" s="18"/>
      <c r="E29" s="18"/>
    </row>
    <row r="30" spans="1:5" x14ac:dyDescent="0.25">
      <c r="A30" s="18" t="s">
        <v>50</v>
      </c>
      <c r="B30" s="18" t="s">
        <v>58</v>
      </c>
      <c r="C30" s="18"/>
      <c r="D30" s="18"/>
      <c r="E30" s="18"/>
    </row>
    <row r="31" spans="1:5" x14ac:dyDescent="0.25">
      <c r="A31" s="18"/>
      <c r="B31" s="18" t="s">
        <v>53</v>
      </c>
      <c r="C31" s="18"/>
      <c r="D31" s="18"/>
      <c r="E31" s="18"/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16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450</v>
      </c>
      <c r="F36">
        <v>639</v>
      </c>
      <c r="G36" s="8">
        <v>759</v>
      </c>
      <c r="H36" s="8">
        <v>913</v>
      </c>
      <c r="I36" s="8">
        <v>977</v>
      </c>
      <c r="J36" s="8">
        <v>1047</v>
      </c>
      <c r="K36" s="8">
        <v>1019</v>
      </c>
      <c r="L36" s="8">
        <v>942</v>
      </c>
      <c r="M36" s="8">
        <v>927</v>
      </c>
      <c r="N36" s="8">
        <v>766</v>
      </c>
      <c r="O36" s="8">
        <v>597</v>
      </c>
      <c r="P36" s="8">
        <v>457</v>
      </c>
    </row>
    <row r="37" spans="1:19" x14ac:dyDescent="0.25">
      <c r="E37">
        <v>562</v>
      </c>
      <c r="F37">
        <v>787</v>
      </c>
      <c r="G37" s="9">
        <v>117271</v>
      </c>
      <c r="H37" s="10">
        <v>128625</v>
      </c>
      <c r="I37" s="10">
        <v>119175</v>
      </c>
      <c r="J37" s="10">
        <v>123173</v>
      </c>
      <c r="K37" s="10">
        <v>120489</v>
      </c>
      <c r="L37" s="10">
        <v>112654</v>
      </c>
      <c r="M37" s="10">
        <v>107356</v>
      </c>
      <c r="N37" s="11">
        <v>117980</v>
      </c>
      <c r="O37" s="12">
        <v>963</v>
      </c>
      <c r="P37" s="8">
        <v>625</v>
      </c>
    </row>
    <row r="38" spans="1:19" x14ac:dyDescent="0.25">
      <c r="E38">
        <v>590</v>
      </c>
      <c r="F38">
        <v>857</v>
      </c>
      <c r="G38" s="13">
        <v>125189</v>
      </c>
      <c r="H38" s="12">
        <v>120397</v>
      </c>
      <c r="I38" s="12">
        <v>117088</v>
      </c>
      <c r="J38" s="12">
        <v>131190</v>
      </c>
      <c r="K38" s="12">
        <v>116856</v>
      </c>
      <c r="L38" s="12">
        <v>108642</v>
      </c>
      <c r="M38" s="12">
        <v>118732</v>
      </c>
      <c r="N38" s="14">
        <v>126145</v>
      </c>
      <c r="O38" s="12">
        <v>1117</v>
      </c>
      <c r="P38" s="8">
        <v>759</v>
      </c>
    </row>
    <row r="39" spans="1:19" x14ac:dyDescent="0.25">
      <c r="E39">
        <v>576</v>
      </c>
      <c r="F39">
        <v>857</v>
      </c>
      <c r="G39" s="13">
        <v>122688</v>
      </c>
      <c r="H39" s="12">
        <v>125850</v>
      </c>
      <c r="I39" s="12">
        <v>117671</v>
      </c>
      <c r="J39" s="12">
        <v>114811</v>
      </c>
      <c r="K39" s="12">
        <v>121606</v>
      </c>
      <c r="L39" s="12">
        <v>120201</v>
      </c>
      <c r="M39" s="12">
        <v>100892</v>
      </c>
      <c r="N39" s="14">
        <v>133797</v>
      </c>
      <c r="O39" s="12">
        <v>1103</v>
      </c>
      <c r="P39" s="8">
        <v>787</v>
      </c>
    </row>
    <row r="40" spans="1:19" x14ac:dyDescent="0.25">
      <c r="E40">
        <v>590</v>
      </c>
      <c r="F40">
        <v>759</v>
      </c>
      <c r="G40" s="13">
        <v>136017</v>
      </c>
      <c r="H40" s="12">
        <v>122224</v>
      </c>
      <c r="I40" s="12">
        <v>124051</v>
      </c>
      <c r="J40" s="12">
        <v>120355</v>
      </c>
      <c r="K40" s="12">
        <v>115128</v>
      </c>
      <c r="L40" s="12">
        <v>114811</v>
      </c>
      <c r="M40" s="12">
        <v>103752</v>
      </c>
      <c r="N40" s="14">
        <v>122379</v>
      </c>
      <c r="O40" s="8">
        <v>984</v>
      </c>
      <c r="P40" s="8">
        <v>773</v>
      </c>
    </row>
    <row r="41" spans="1:19" x14ac:dyDescent="0.25">
      <c r="E41">
        <v>576</v>
      </c>
      <c r="F41">
        <v>731</v>
      </c>
      <c r="G41" s="13">
        <v>129194</v>
      </c>
      <c r="H41" s="12">
        <v>128014</v>
      </c>
      <c r="I41" s="12">
        <v>119140</v>
      </c>
      <c r="J41" s="12">
        <v>122590</v>
      </c>
      <c r="K41" s="12">
        <v>122259</v>
      </c>
      <c r="L41" s="12">
        <v>133066</v>
      </c>
      <c r="M41" s="12">
        <v>109619</v>
      </c>
      <c r="N41" s="14">
        <v>133951</v>
      </c>
      <c r="O41" s="8">
        <v>920</v>
      </c>
      <c r="P41" s="8">
        <v>668</v>
      </c>
    </row>
    <row r="42" spans="1:19" x14ac:dyDescent="0.25">
      <c r="E42">
        <v>562</v>
      </c>
      <c r="F42">
        <v>689</v>
      </c>
      <c r="G42" s="15">
        <v>136382</v>
      </c>
      <c r="H42" s="16">
        <v>132138</v>
      </c>
      <c r="I42" s="16">
        <v>134260</v>
      </c>
      <c r="J42" s="16">
        <v>134640</v>
      </c>
      <c r="K42" s="16">
        <v>129328</v>
      </c>
      <c r="L42" s="16">
        <v>128084</v>
      </c>
      <c r="M42" s="16">
        <v>113252</v>
      </c>
      <c r="N42" s="17">
        <v>129152</v>
      </c>
      <c r="O42" s="8">
        <v>703</v>
      </c>
      <c r="P42" s="8">
        <v>576</v>
      </c>
    </row>
    <row r="43" spans="1:19" x14ac:dyDescent="0.25">
      <c r="E43">
        <v>499</v>
      </c>
      <c r="F43">
        <v>527</v>
      </c>
      <c r="G43" s="8">
        <v>618</v>
      </c>
      <c r="H43" s="8">
        <v>731</v>
      </c>
      <c r="I43" s="8">
        <v>829</v>
      </c>
      <c r="J43" s="8">
        <v>780</v>
      </c>
      <c r="K43" s="8">
        <v>745</v>
      </c>
      <c r="L43" s="8">
        <v>724</v>
      </c>
      <c r="M43" s="8">
        <v>660</v>
      </c>
      <c r="N43" s="8">
        <v>576</v>
      </c>
      <c r="O43" s="8">
        <v>485</v>
      </c>
      <c r="P43" s="8">
        <v>386</v>
      </c>
    </row>
    <row r="44" spans="1:19" x14ac:dyDescent="0.25">
      <c r="R44" t="s">
        <v>27</v>
      </c>
      <c r="S44">
        <f>AVERAGE(O37:O39)</f>
        <v>1061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 t="shared" ref="G46" si="0">G37-$S$44</f>
        <v>116210</v>
      </c>
      <c r="H46">
        <f t="shared" ref="H46:N46" si="1">H37-$S$44</f>
        <v>127564</v>
      </c>
      <c r="I46">
        <f t="shared" si="1"/>
        <v>118114</v>
      </c>
      <c r="J46">
        <f t="shared" si="1"/>
        <v>122112</v>
      </c>
      <c r="K46">
        <f t="shared" si="1"/>
        <v>119428</v>
      </c>
      <c r="L46">
        <f t="shared" si="1"/>
        <v>111593</v>
      </c>
      <c r="M46">
        <f t="shared" si="1"/>
        <v>106295</v>
      </c>
      <c r="N46">
        <f t="shared" si="1"/>
        <v>116919</v>
      </c>
    </row>
    <row r="47" spans="1:19" x14ac:dyDescent="0.25">
      <c r="G47">
        <f t="shared" ref="G47:N47" si="2">G38-$S$44</f>
        <v>124128</v>
      </c>
      <c r="H47">
        <f t="shared" si="2"/>
        <v>119336</v>
      </c>
      <c r="I47">
        <f t="shared" si="2"/>
        <v>116027</v>
      </c>
      <c r="J47">
        <f t="shared" si="2"/>
        <v>130129</v>
      </c>
      <c r="K47">
        <f t="shared" si="2"/>
        <v>115795</v>
      </c>
      <c r="L47">
        <f t="shared" si="2"/>
        <v>107581</v>
      </c>
      <c r="M47">
        <f t="shared" si="2"/>
        <v>117671</v>
      </c>
      <c r="N47">
        <f t="shared" si="2"/>
        <v>125084</v>
      </c>
    </row>
    <row r="48" spans="1:19" x14ac:dyDescent="0.25">
      <c r="G48">
        <f t="shared" ref="G48:N48" si="3">G39-$S$44</f>
        <v>121627</v>
      </c>
      <c r="H48">
        <f t="shared" si="3"/>
        <v>124789</v>
      </c>
      <c r="I48">
        <f t="shared" si="3"/>
        <v>116610</v>
      </c>
      <c r="J48">
        <f t="shared" si="3"/>
        <v>113750</v>
      </c>
      <c r="K48">
        <f t="shared" si="3"/>
        <v>120545</v>
      </c>
      <c r="L48">
        <f t="shared" si="3"/>
        <v>119140</v>
      </c>
      <c r="M48">
        <f t="shared" si="3"/>
        <v>99831</v>
      </c>
      <c r="N48">
        <f t="shared" si="3"/>
        <v>132736</v>
      </c>
    </row>
    <row r="49" spans="3:17" x14ac:dyDescent="0.25">
      <c r="G49">
        <f t="shared" ref="G49:N49" si="4">G40-$S$44</f>
        <v>134956</v>
      </c>
      <c r="H49">
        <f t="shared" si="4"/>
        <v>121163</v>
      </c>
      <c r="I49">
        <f t="shared" si="4"/>
        <v>122990</v>
      </c>
      <c r="J49">
        <f t="shared" si="4"/>
        <v>119294</v>
      </c>
      <c r="K49">
        <f t="shared" si="4"/>
        <v>114067</v>
      </c>
      <c r="L49">
        <f t="shared" si="4"/>
        <v>113750</v>
      </c>
      <c r="M49">
        <f t="shared" si="4"/>
        <v>102691</v>
      </c>
      <c r="N49">
        <f t="shared" si="4"/>
        <v>121318</v>
      </c>
    </row>
    <row r="50" spans="3:17" x14ac:dyDescent="0.25">
      <c r="G50">
        <f t="shared" ref="G50:N50" si="5">G41-$S$44</f>
        <v>128133</v>
      </c>
      <c r="H50">
        <f t="shared" si="5"/>
        <v>126953</v>
      </c>
      <c r="I50">
        <f t="shared" si="5"/>
        <v>118079</v>
      </c>
      <c r="J50">
        <f t="shared" si="5"/>
        <v>121529</v>
      </c>
      <c r="K50">
        <f t="shared" si="5"/>
        <v>121198</v>
      </c>
      <c r="L50">
        <f t="shared" si="5"/>
        <v>132005</v>
      </c>
      <c r="M50">
        <f t="shared" si="5"/>
        <v>108558</v>
      </c>
      <c r="N50">
        <f t="shared" si="5"/>
        <v>132890</v>
      </c>
    </row>
    <row r="51" spans="3:17" x14ac:dyDescent="0.25">
      <c r="G51">
        <f t="shared" ref="G51:N51" si="6">G42-$S$44</f>
        <v>135321</v>
      </c>
      <c r="H51">
        <f t="shared" si="6"/>
        <v>131077</v>
      </c>
      <c r="I51">
        <f t="shared" si="6"/>
        <v>133199</v>
      </c>
      <c r="J51">
        <f t="shared" si="6"/>
        <v>133579</v>
      </c>
      <c r="K51">
        <f t="shared" si="6"/>
        <v>128267</v>
      </c>
      <c r="L51">
        <f t="shared" si="6"/>
        <v>127023</v>
      </c>
      <c r="M51">
        <f t="shared" si="6"/>
        <v>112191</v>
      </c>
      <c r="N51">
        <f t="shared" si="6"/>
        <v>128091</v>
      </c>
    </row>
    <row r="52" spans="3:17" x14ac:dyDescent="0.25">
      <c r="P52" t="s">
        <v>18</v>
      </c>
      <c r="Q52">
        <f>AVERAGE(G46:G51,N46:N51)</f>
        <v>126451.08333333333</v>
      </c>
    </row>
    <row r="54" spans="3:17" x14ac:dyDescent="0.25">
      <c r="D54" t="s">
        <v>28</v>
      </c>
      <c r="G54">
        <f>AVERAGE(G46:G51)</f>
        <v>126729.16666666667</v>
      </c>
      <c r="H54">
        <f t="shared" ref="H54:L54" si="7">AVERAGE(H46:H51)</f>
        <v>125147</v>
      </c>
      <c r="I54">
        <f t="shared" si="7"/>
        <v>120836.5</v>
      </c>
      <c r="J54">
        <f t="shared" si="7"/>
        <v>123398.83333333333</v>
      </c>
      <c r="K54">
        <f t="shared" si="7"/>
        <v>119883.33333333333</v>
      </c>
      <c r="L54">
        <f t="shared" si="7"/>
        <v>118515.33333333333</v>
      </c>
      <c r="M54">
        <f>AVERAGE(M46:M51)</f>
        <v>107872.83333333333</v>
      </c>
      <c r="N54">
        <f>AVERAGE(N46:N51)</f>
        <v>126173</v>
      </c>
    </row>
    <row r="55" spans="3:17" x14ac:dyDescent="0.25">
      <c r="D55" t="s">
        <v>29</v>
      </c>
      <c r="G55">
        <f>MEDIAN(G46:G51)</f>
        <v>126130.5</v>
      </c>
      <c r="H55">
        <f t="shared" ref="H55:N55" si="8">MEDIAN(H46:H51)</f>
        <v>125871</v>
      </c>
      <c r="I55">
        <f t="shared" si="8"/>
        <v>118096.5</v>
      </c>
      <c r="J55">
        <f t="shared" si="8"/>
        <v>121820.5</v>
      </c>
      <c r="K55">
        <f t="shared" si="8"/>
        <v>119986.5</v>
      </c>
      <c r="L55">
        <f t="shared" si="8"/>
        <v>116445</v>
      </c>
      <c r="M55">
        <f t="shared" si="8"/>
        <v>107426.5</v>
      </c>
      <c r="N55">
        <f t="shared" si="8"/>
        <v>126587.5</v>
      </c>
    </row>
    <row r="56" spans="3:17" x14ac:dyDescent="0.25">
      <c r="D56" t="s">
        <v>30</v>
      </c>
      <c r="G56">
        <f>STDEV(G46:G51)</f>
        <v>7575.2514787739328</v>
      </c>
      <c r="H56">
        <f t="shared" ref="H56:N56" si="9">STDEV(H46:H51)</f>
        <v>4336.7399276414999</v>
      </c>
      <c r="I56">
        <f t="shared" si="9"/>
        <v>6534.208039234747</v>
      </c>
      <c r="J56">
        <f t="shared" si="9"/>
        <v>7266.8121598584521</v>
      </c>
      <c r="K56">
        <f t="shared" si="9"/>
        <v>4963.94096123903</v>
      </c>
      <c r="L56">
        <f t="shared" si="9"/>
        <v>9433.2227084208425</v>
      </c>
      <c r="M56">
        <f t="shared" si="9"/>
        <v>6467.3352291857163</v>
      </c>
      <c r="N56">
        <f t="shared" si="9"/>
        <v>6360.2396810183182</v>
      </c>
    </row>
    <row r="59" spans="3:17" x14ac:dyDescent="0.25">
      <c r="Q59" s="1"/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H61">
        <f>H46/$Q$52*100</f>
        <v>100.88011635592946</v>
      </c>
      <c r="I61">
        <f t="shared" ref="I61:L61" si="10">I46/$Q$52*100</f>
        <v>93.406870772821904</v>
      </c>
      <c r="J61">
        <f t="shared" si="10"/>
        <v>96.568567687241384</v>
      </c>
      <c r="K61">
        <f t="shared" si="10"/>
        <v>94.446007777711145</v>
      </c>
      <c r="L61">
        <f t="shared" si="10"/>
        <v>88.249935910658479</v>
      </c>
      <c r="M61">
        <f>M46/$Q$52*100</f>
        <v>84.060173466287694</v>
      </c>
      <c r="N61">
        <f>N46/$Q$52*100</f>
        <v>92.461841304905121</v>
      </c>
    </row>
    <row r="62" spans="3:17" x14ac:dyDescent="0.25">
      <c r="G62">
        <f t="shared" ref="G62:N62" si="11">G47/$Q$52*100</f>
        <v>98.16286007830432</v>
      </c>
      <c r="H62">
        <f t="shared" si="11"/>
        <v>94.373252370976132</v>
      </c>
      <c r="I62">
        <f t="shared" si="11"/>
        <v>91.756430187430851</v>
      </c>
      <c r="J62">
        <f t="shared" si="11"/>
        <v>102.90856872848724</v>
      </c>
      <c r="K62">
        <f t="shared" si="11"/>
        <v>91.57296003131647</v>
      </c>
      <c r="L62">
        <f t="shared" si="11"/>
        <v>85.07716752130105</v>
      </c>
      <c r="M62">
        <f t="shared" si="11"/>
        <v>93.056537673000037</v>
      </c>
      <c r="N62">
        <f t="shared" si="11"/>
        <v>98.918883652637746</v>
      </c>
    </row>
    <row r="63" spans="3:17" x14ac:dyDescent="0.25">
      <c r="G63">
        <f t="shared" ref="G63:N63" si="12">G48/$Q$52*100</f>
        <v>96.18502016260571</v>
      </c>
      <c r="H63">
        <f t="shared" si="12"/>
        <v>98.685591859302647</v>
      </c>
      <c r="I63">
        <f t="shared" si="12"/>
        <v>92.217478036632087</v>
      </c>
      <c r="J63">
        <f t="shared" si="12"/>
        <v>89.955733870739223</v>
      </c>
      <c r="K63">
        <f t="shared" si="12"/>
        <v>95.32935331383085</v>
      </c>
      <c r="L63">
        <f t="shared" si="12"/>
        <v>94.218251721845007</v>
      </c>
      <c r="M63">
        <f t="shared" si="12"/>
        <v>78.948315323514436</v>
      </c>
      <c r="N63">
        <f t="shared" si="12"/>
        <v>104.97023552585883</v>
      </c>
    </row>
    <row r="64" spans="3:17" x14ac:dyDescent="0.25">
      <c r="G64">
        <f t="shared" ref="G64:N64" si="13">G49/$Q$52*100</f>
        <v>106.72585512316029</v>
      </c>
      <c r="H64">
        <f t="shared" si="13"/>
        <v>95.818079850376918</v>
      </c>
      <c r="I64">
        <f t="shared" si="13"/>
        <v>97.262907329777732</v>
      </c>
      <c r="J64">
        <f t="shared" si="13"/>
        <v>94.340037946162326</v>
      </c>
      <c r="K64">
        <f t="shared" si="13"/>
        <v>90.206423696119657</v>
      </c>
      <c r="L64">
        <f t="shared" si="13"/>
        <v>89.955733870739223</v>
      </c>
      <c r="M64">
        <f t="shared" si="13"/>
        <v>81.2100594894073</v>
      </c>
      <c r="N64">
        <f t="shared" si="13"/>
        <v>95.940656894332662</v>
      </c>
    </row>
    <row r="65" spans="4:14" x14ac:dyDescent="0.25">
      <c r="G65">
        <f t="shared" ref="G65:N65" si="14">G50/$Q$52*100</f>
        <v>101.33009273019277</v>
      </c>
      <c r="H65">
        <f t="shared" si="14"/>
        <v>100.39692555685235</v>
      </c>
      <c r="I65">
        <f t="shared" si="14"/>
        <v>93.379192085477058</v>
      </c>
      <c r="J65">
        <f t="shared" si="14"/>
        <v>96.107519838040147</v>
      </c>
      <c r="K65">
        <f t="shared" si="14"/>
        <v>95.845758537721764</v>
      </c>
      <c r="L65">
        <f t="shared" si="14"/>
        <v>104.39214637017082</v>
      </c>
      <c r="M65">
        <f t="shared" si="14"/>
        <v>85.849798308041386</v>
      </c>
      <c r="N65">
        <f t="shared" si="14"/>
        <v>105.09202175017613</v>
      </c>
    </row>
    <row r="69" spans="4:14" x14ac:dyDescent="0.25">
      <c r="D69" s="1" t="s">
        <v>28</v>
      </c>
      <c r="G69">
        <f t="shared" ref="G69:N69" si="15">AVERAGE(G61:G66)</f>
        <v>100.60095702356577</v>
      </c>
      <c r="H69">
        <f t="shared" si="15"/>
        <v>98.030793198687505</v>
      </c>
      <c r="I69">
        <f t="shared" si="15"/>
        <v>93.604575682427907</v>
      </c>
      <c r="J69">
        <f t="shared" si="15"/>
        <v>95.976085614134064</v>
      </c>
      <c r="K69">
        <f t="shared" si="15"/>
        <v>93.480100671339983</v>
      </c>
      <c r="L69">
        <f t="shared" si="15"/>
        <v>92.378647078942919</v>
      </c>
      <c r="M69">
        <f t="shared" si="15"/>
        <v>84.624976852050168</v>
      </c>
      <c r="N69">
        <f t="shared" si="15"/>
        <v>99.476727825582103</v>
      </c>
    </row>
    <row r="70" spans="4:14" x14ac:dyDescent="0.25">
      <c r="D70" s="1" t="s">
        <v>29</v>
      </c>
      <c r="G70">
        <f t="shared" ref="G70:N70" si="16">MEDIAN(G61:G66)</f>
        <v>99.74647640424854</v>
      </c>
      <c r="H70">
        <f t="shared" si="16"/>
        <v>98.685591859302647</v>
      </c>
      <c r="I70">
        <f t="shared" si="16"/>
        <v>93.379192085477058</v>
      </c>
      <c r="J70">
        <f t="shared" si="16"/>
        <v>96.107519838040147</v>
      </c>
      <c r="K70">
        <f t="shared" si="16"/>
        <v>94.446007777711145</v>
      </c>
      <c r="L70">
        <f t="shared" si="16"/>
        <v>89.955733870739223</v>
      </c>
      <c r="M70">
        <f t="shared" si="16"/>
        <v>84.060173466287694</v>
      </c>
      <c r="N70">
        <f t="shared" si="16"/>
        <v>98.918883652637746</v>
      </c>
    </row>
    <row r="71" spans="4:14" x14ac:dyDescent="0.25">
      <c r="D71" s="1" t="s">
        <v>30</v>
      </c>
      <c r="G71">
        <f t="shared" ref="G71:N71" si="17">STDEV(G61:G66)</f>
        <v>4.600392399334865</v>
      </c>
      <c r="H71">
        <f t="shared" si="17"/>
        <v>2.8469146169520445</v>
      </c>
      <c r="I71">
        <f t="shared" si="17"/>
        <v>2.1686952926073042</v>
      </c>
      <c r="J71">
        <f t="shared" si="17"/>
        <v>4.6730321842202276</v>
      </c>
      <c r="K71">
        <f t="shared" si="17"/>
        <v>2.4649135569827174</v>
      </c>
      <c r="L71">
        <f t="shared" si="17"/>
        <v>7.4822569876807048</v>
      </c>
      <c r="M71">
        <f t="shared" si="17"/>
        <v>5.4036227441467313</v>
      </c>
      <c r="N71">
        <f t="shared" si="17"/>
        <v>5.5617841868116633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31325-C0E5-49DC-94ED-2DE0B1D08464}">
  <dimension ref="A1:S71"/>
  <sheetViews>
    <sheetView topLeftCell="A31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54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55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56</v>
      </c>
    </row>
    <row r="26" spans="1:5" x14ac:dyDescent="0.25">
      <c r="A26" t="s">
        <v>44</v>
      </c>
      <c r="B26" t="s">
        <v>57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63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864</v>
      </c>
      <c r="F36">
        <v>1180</v>
      </c>
      <c r="G36" s="8">
        <v>1412</v>
      </c>
      <c r="H36" s="8">
        <v>1693</v>
      </c>
      <c r="I36" s="8">
        <v>1834</v>
      </c>
      <c r="J36" s="8">
        <v>1967</v>
      </c>
      <c r="K36" s="8">
        <v>2003</v>
      </c>
      <c r="L36" s="8">
        <v>1918</v>
      </c>
      <c r="M36" s="8">
        <v>1883</v>
      </c>
      <c r="N36" s="8">
        <v>1511</v>
      </c>
      <c r="O36" s="8">
        <v>1209</v>
      </c>
      <c r="P36" s="8">
        <v>942</v>
      </c>
    </row>
    <row r="37" spans="1:19" x14ac:dyDescent="0.25">
      <c r="E37">
        <v>1082</v>
      </c>
      <c r="F37">
        <v>1581</v>
      </c>
      <c r="G37" s="9">
        <v>266005</v>
      </c>
      <c r="H37" s="10">
        <v>264762</v>
      </c>
      <c r="I37" s="10">
        <v>247371</v>
      </c>
      <c r="J37" s="10">
        <v>267116</v>
      </c>
      <c r="K37" s="10">
        <v>256948</v>
      </c>
      <c r="L37" s="10">
        <v>248102</v>
      </c>
      <c r="M37" s="10">
        <v>244118</v>
      </c>
      <c r="N37" s="11">
        <v>278112</v>
      </c>
      <c r="O37" s="12">
        <v>1827</v>
      </c>
      <c r="P37" s="8">
        <v>1433</v>
      </c>
    </row>
    <row r="38" spans="1:19" x14ac:dyDescent="0.25">
      <c r="E38">
        <v>1335</v>
      </c>
      <c r="F38">
        <v>1988</v>
      </c>
      <c r="G38" s="13">
        <v>291631</v>
      </c>
      <c r="H38" s="12">
        <v>272048</v>
      </c>
      <c r="I38" s="12">
        <v>269252</v>
      </c>
      <c r="J38" s="12">
        <v>305058</v>
      </c>
      <c r="K38" s="12">
        <v>285672</v>
      </c>
      <c r="L38" s="12">
        <v>269399</v>
      </c>
      <c r="M38" s="12">
        <v>265366</v>
      </c>
      <c r="N38" s="14">
        <v>322153</v>
      </c>
      <c r="O38" s="12">
        <v>2164</v>
      </c>
      <c r="P38" s="8">
        <v>1743</v>
      </c>
    </row>
    <row r="39" spans="1:19" x14ac:dyDescent="0.25">
      <c r="E39">
        <v>1426</v>
      </c>
      <c r="F39">
        <v>2150</v>
      </c>
      <c r="G39" s="13">
        <v>322217</v>
      </c>
      <c r="H39" s="12">
        <v>300133</v>
      </c>
      <c r="I39" s="12">
        <v>294743</v>
      </c>
      <c r="J39" s="12">
        <v>294708</v>
      </c>
      <c r="K39" s="12">
        <v>314867</v>
      </c>
      <c r="L39" s="12">
        <v>279932</v>
      </c>
      <c r="M39" s="12">
        <v>258234</v>
      </c>
      <c r="N39" s="14">
        <v>334119</v>
      </c>
      <c r="O39" s="12">
        <v>2298</v>
      </c>
      <c r="P39" s="8">
        <v>1981</v>
      </c>
    </row>
    <row r="40" spans="1:19" x14ac:dyDescent="0.25">
      <c r="E40">
        <v>1511</v>
      </c>
      <c r="F40">
        <v>1855</v>
      </c>
      <c r="G40" s="13">
        <v>331716</v>
      </c>
      <c r="H40" s="12">
        <v>303829</v>
      </c>
      <c r="I40" s="12">
        <v>327142</v>
      </c>
      <c r="J40" s="12">
        <v>314705</v>
      </c>
      <c r="K40" s="12">
        <v>301264</v>
      </c>
      <c r="L40" s="12">
        <v>303119</v>
      </c>
      <c r="M40" s="12">
        <v>284253</v>
      </c>
      <c r="N40" s="14">
        <v>331759</v>
      </c>
      <c r="O40" s="8">
        <v>2466</v>
      </c>
      <c r="P40" s="8">
        <v>1869</v>
      </c>
    </row>
    <row r="41" spans="1:19" x14ac:dyDescent="0.25">
      <c r="E41">
        <v>1398</v>
      </c>
      <c r="F41">
        <v>1785</v>
      </c>
      <c r="G41" s="13">
        <v>321837</v>
      </c>
      <c r="H41" s="12">
        <v>320636</v>
      </c>
      <c r="I41" s="12">
        <v>285932</v>
      </c>
      <c r="J41" s="12">
        <v>347603</v>
      </c>
      <c r="K41" s="12">
        <v>318451</v>
      </c>
      <c r="L41" s="12">
        <v>319617</v>
      </c>
      <c r="M41" s="12">
        <v>288258</v>
      </c>
      <c r="N41" s="14">
        <v>338103</v>
      </c>
      <c r="O41" s="8">
        <v>2326</v>
      </c>
      <c r="P41" s="8">
        <v>1736</v>
      </c>
    </row>
    <row r="42" spans="1:19" x14ac:dyDescent="0.25">
      <c r="E42">
        <v>1286</v>
      </c>
      <c r="F42">
        <v>1609</v>
      </c>
      <c r="G42" s="15">
        <v>340520</v>
      </c>
      <c r="H42" s="16">
        <v>325814</v>
      </c>
      <c r="I42" s="16">
        <v>322491</v>
      </c>
      <c r="J42" s="16">
        <v>318338</v>
      </c>
      <c r="K42" s="16">
        <v>329384</v>
      </c>
      <c r="L42" s="16">
        <v>330283</v>
      </c>
      <c r="M42" s="16">
        <v>304770</v>
      </c>
      <c r="N42" s="17">
        <v>333803</v>
      </c>
      <c r="O42" s="8">
        <v>1792</v>
      </c>
      <c r="P42" s="8">
        <v>1370</v>
      </c>
    </row>
    <row r="43" spans="1:19" x14ac:dyDescent="0.25">
      <c r="E43">
        <v>1223</v>
      </c>
      <c r="F43">
        <v>1328</v>
      </c>
      <c r="G43" s="8">
        <v>1651</v>
      </c>
      <c r="H43" s="8">
        <v>1771</v>
      </c>
      <c r="I43" s="8">
        <v>1869</v>
      </c>
      <c r="J43" s="8">
        <v>1946</v>
      </c>
      <c r="K43" s="8">
        <v>1848</v>
      </c>
      <c r="L43" s="8">
        <v>1813</v>
      </c>
      <c r="M43" s="8">
        <v>1630</v>
      </c>
      <c r="N43" s="8">
        <v>1412</v>
      </c>
      <c r="O43" s="8">
        <v>1166</v>
      </c>
      <c r="P43" s="8">
        <v>927</v>
      </c>
    </row>
    <row r="44" spans="1:19" x14ac:dyDescent="0.25">
      <c r="R44" t="s">
        <v>27</v>
      </c>
      <c r="S44">
        <f>AVERAGE(O37:O39)</f>
        <v>2096.3333333333335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263908.66666666669</v>
      </c>
      <c r="H46">
        <f t="shared" ref="H46:N46" si="0">H37-$S$44</f>
        <v>262665.66666666669</v>
      </c>
      <c r="I46">
        <f t="shared" si="0"/>
        <v>245274.66666666666</v>
      </c>
      <c r="J46">
        <f t="shared" si="0"/>
        <v>265019.66666666669</v>
      </c>
      <c r="K46">
        <f t="shared" si="0"/>
        <v>254851.66666666666</v>
      </c>
      <c r="L46">
        <f t="shared" si="0"/>
        <v>246005.66666666666</v>
      </c>
      <c r="M46">
        <f t="shared" si="0"/>
        <v>242021.66666666666</v>
      </c>
      <c r="N46">
        <f t="shared" si="0"/>
        <v>276015.66666666669</v>
      </c>
    </row>
    <row r="47" spans="1:19" x14ac:dyDescent="0.25">
      <c r="G47">
        <f t="shared" ref="G47:N51" si="1">G38-$S$44</f>
        <v>289534.66666666669</v>
      </c>
      <c r="H47">
        <f t="shared" si="1"/>
        <v>269951.66666666669</v>
      </c>
      <c r="I47">
        <f t="shared" si="1"/>
        <v>267155.66666666669</v>
      </c>
      <c r="J47">
        <f t="shared" si="1"/>
        <v>302961.66666666669</v>
      </c>
      <c r="K47">
        <f t="shared" si="1"/>
        <v>283575.66666666669</v>
      </c>
      <c r="L47">
        <f t="shared" si="1"/>
        <v>267302.66666666669</v>
      </c>
      <c r="M47">
        <f t="shared" si="1"/>
        <v>263269.66666666669</v>
      </c>
      <c r="N47">
        <f t="shared" si="1"/>
        <v>320056.66666666669</v>
      </c>
    </row>
    <row r="48" spans="1:19" x14ac:dyDescent="0.25">
      <c r="G48">
        <f t="shared" si="1"/>
        <v>320120.66666666669</v>
      </c>
      <c r="H48">
        <f t="shared" si="1"/>
        <v>298036.66666666669</v>
      </c>
      <c r="I48">
        <f t="shared" si="1"/>
        <v>292646.66666666669</v>
      </c>
      <c r="J48">
        <f t="shared" si="1"/>
        <v>292611.66666666669</v>
      </c>
      <c r="K48">
        <f t="shared" si="1"/>
        <v>312770.66666666669</v>
      </c>
      <c r="L48">
        <f t="shared" si="1"/>
        <v>277835.66666666669</v>
      </c>
      <c r="M48">
        <f t="shared" si="1"/>
        <v>256137.66666666666</v>
      </c>
      <c r="N48">
        <f t="shared" si="1"/>
        <v>332022.66666666669</v>
      </c>
    </row>
    <row r="49" spans="3:17" x14ac:dyDescent="0.25">
      <c r="G49">
        <f t="shared" si="1"/>
        <v>329619.66666666669</v>
      </c>
      <c r="H49">
        <f t="shared" si="1"/>
        <v>301732.66666666669</v>
      </c>
      <c r="I49">
        <f t="shared" si="1"/>
        <v>325045.66666666669</v>
      </c>
      <c r="J49">
        <f t="shared" si="1"/>
        <v>312608.66666666669</v>
      </c>
      <c r="K49">
        <f t="shared" si="1"/>
        <v>299167.66666666669</v>
      </c>
      <c r="L49">
        <f t="shared" si="1"/>
        <v>301022.66666666669</v>
      </c>
      <c r="M49">
        <f t="shared" si="1"/>
        <v>282156.66666666669</v>
      </c>
      <c r="N49">
        <f t="shared" si="1"/>
        <v>329662.66666666669</v>
      </c>
    </row>
    <row r="50" spans="3:17" x14ac:dyDescent="0.25">
      <c r="G50">
        <f t="shared" si="1"/>
        <v>319740.66666666669</v>
      </c>
      <c r="H50">
        <f t="shared" si="1"/>
        <v>318539.66666666669</v>
      </c>
      <c r="I50">
        <f t="shared" si="1"/>
        <v>283835.66666666669</v>
      </c>
      <c r="J50">
        <f t="shared" si="1"/>
        <v>345506.66666666669</v>
      </c>
      <c r="K50">
        <f t="shared" si="1"/>
        <v>316354.66666666669</v>
      </c>
      <c r="L50">
        <f t="shared" si="1"/>
        <v>317520.66666666669</v>
      </c>
      <c r="M50">
        <f t="shared" si="1"/>
        <v>286161.66666666669</v>
      </c>
      <c r="N50">
        <f t="shared" si="1"/>
        <v>336006.66666666669</v>
      </c>
    </row>
    <row r="51" spans="3:17" x14ac:dyDescent="0.25">
      <c r="G51">
        <f t="shared" si="1"/>
        <v>338423.66666666669</v>
      </c>
      <c r="H51">
        <f t="shared" si="1"/>
        <v>323717.66666666669</v>
      </c>
      <c r="I51">
        <f t="shared" si="1"/>
        <v>320394.66666666669</v>
      </c>
      <c r="J51">
        <f t="shared" si="1"/>
        <v>316241.66666666669</v>
      </c>
      <c r="K51">
        <f t="shared" si="1"/>
        <v>327287.66666666669</v>
      </c>
      <c r="L51">
        <f t="shared" si="1"/>
        <v>328186.66666666669</v>
      </c>
      <c r="M51">
        <f t="shared" si="1"/>
        <v>302673.66666666669</v>
      </c>
      <c r="N51">
        <f t="shared" si="1"/>
        <v>331706.66666666669</v>
      </c>
    </row>
    <row r="52" spans="3:17" x14ac:dyDescent="0.25">
      <c r="P52" t="s">
        <v>18</v>
      </c>
      <c r="Q52">
        <f>AVERAGE(G46:G51,N46:N51)</f>
        <v>315568.24999999994</v>
      </c>
    </row>
    <row r="54" spans="3:17" x14ac:dyDescent="0.25">
      <c r="D54" t="s">
        <v>28</v>
      </c>
      <c r="G54">
        <f>AVERAGE(G46:G51)</f>
        <v>310224.66666666669</v>
      </c>
      <c r="H54">
        <f t="shared" ref="H54:M54" si="2">AVERAGE(H46:H51)</f>
        <v>295774.00000000006</v>
      </c>
      <c r="I54">
        <f t="shared" si="2"/>
        <v>289058.83333333337</v>
      </c>
      <c r="J54">
        <f t="shared" si="2"/>
        <v>305825.00000000006</v>
      </c>
      <c r="K54">
        <f t="shared" si="2"/>
        <v>299001.33333333337</v>
      </c>
      <c r="L54">
        <f t="shared" si="2"/>
        <v>289645.66666666669</v>
      </c>
      <c r="M54">
        <f t="shared" si="2"/>
        <v>272070.16666666669</v>
      </c>
      <c r="N54">
        <f>AVERAGE(N46:N51)</f>
        <v>320911.83333333337</v>
      </c>
    </row>
    <row r="55" spans="3:17" x14ac:dyDescent="0.25">
      <c r="D55" t="s">
        <v>29</v>
      </c>
      <c r="G55">
        <f>MEDIAN(G46:G51)</f>
        <v>319930.66666666669</v>
      </c>
      <c r="H55">
        <f t="shared" ref="H55:N55" si="3">MEDIAN(H46:H51)</f>
        <v>299884.66666666669</v>
      </c>
      <c r="I55">
        <f t="shared" si="3"/>
        <v>288241.16666666669</v>
      </c>
      <c r="J55">
        <f t="shared" si="3"/>
        <v>307785.16666666669</v>
      </c>
      <c r="K55">
        <f t="shared" si="3"/>
        <v>305969.16666666669</v>
      </c>
      <c r="L55">
        <f t="shared" si="3"/>
        <v>289429.16666666669</v>
      </c>
      <c r="M55">
        <f t="shared" si="3"/>
        <v>272713.16666666669</v>
      </c>
      <c r="N55">
        <f t="shared" si="3"/>
        <v>330684.66666666669</v>
      </c>
    </row>
    <row r="56" spans="3:17" x14ac:dyDescent="0.25">
      <c r="D56" t="s">
        <v>30</v>
      </c>
      <c r="G56">
        <f>STDEV(G46:G51)</f>
        <v>28046.684845093547</v>
      </c>
      <c r="H56">
        <f t="shared" ref="H56:N56" si="4">STDEV(H46:H51)</f>
        <v>24910.656712874246</v>
      </c>
      <c r="I56">
        <f t="shared" si="4"/>
        <v>30704.86151355624</v>
      </c>
      <c r="J56">
        <f t="shared" si="4"/>
        <v>26747.05902088427</v>
      </c>
      <c r="K56">
        <f t="shared" si="4"/>
        <v>26374.310596993186</v>
      </c>
      <c r="L56">
        <f t="shared" si="4"/>
        <v>31416.542725131301</v>
      </c>
      <c r="M56">
        <f t="shared" si="4"/>
        <v>22231.004365525201</v>
      </c>
      <c r="N56">
        <f t="shared" si="4"/>
        <v>22630.984127224045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83.62966384186835</v>
      </c>
      <c r="H61">
        <f t="shared" ref="H61:N61" si="5">H46/$Q$52*100</f>
        <v>83.23577123701979</v>
      </c>
      <c r="I61">
        <f t="shared" si="5"/>
        <v>77.724760544404177</v>
      </c>
      <c r="J61">
        <f t="shared" si="5"/>
        <v>83.981727143547147</v>
      </c>
      <c r="K61">
        <f t="shared" si="5"/>
        <v>80.759603244834267</v>
      </c>
      <c r="L61">
        <f t="shared" si="5"/>
        <v>77.956406155139717</v>
      </c>
      <c r="M61">
        <f>M46/$Q$52*100</f>
        <v>76.693921732197936</v>
      </c>
      <c r="N61">
        <f t="shared" si="5"/>
        <v>87.466234853052143</v>
      </c>
    </row>
    <row r="62" spans="3:17" x14ac:dyDescent="0.25">
      <c r="G62">
        <f t="shared" ref="G62:N66" si="6">G47/$Q$52*100</f>
        <v>91.750252652688204</v>
      </c>
      <c r="H62">
        <f t="shared" si="6"/>
        <v>85.54462201652629</v>
      </c>
      <c r="I62">
        <f t="shared" si="6"/>
        <v>84.658601322112332</v>
      </c>
      <c r="J62">
        <f t="shared" si="6"/>
        <v>96.005116695569583</v>
      </c>
      <c r="K62">
        <f t="shared" si="6"/>
        <v>89.861913125501928</v>
      </c>
      <c r="L62">
        <f t="shared" si="6"/>
        <v>84.705183955187735</v>
      </c>
      <c r="M62">
        <f t="shared" si="6"/>
        <v>83.427171987887476</v>
      </c>
      <c r="N62">
        <f t="shared" si="6"/>
        <v>101.42232834471363</v>
      </c>
    </row>
    <row r="63" spans="3:17" x14ac:dyDescent="0.25">
      <c r="G63">
        <f t="shared" si="6"/>
        <v>101.44260921897774</v>
      </c>
      <c r="H63">
        <f t="shared" si="6"/>
        <v>94.444440043213078</v>
      </c>
      <c r="I63">
        <f t="shared" si="6"/>
        <v>92.736410163781287</v>
      </c>
      <c r="J63">
        <f t="shared" si="6"/>
        <v>92.725319060668085</v>
      </c>
      <c r="K63">
        <f t="shared" si="6"/>
        <v>99.113477565207134</v>
      </c>
      <c r="L63">
        <f t="shared" si="6"/>
        <v>88.042972214938203</v>
      </c>
      <c r="M63">
        <f t="shared" si="6"/>
        <v>81.167122062079031</v>
      </c>
      <c r="N63">
        <f t="shared" si="6"/>
        <v>105.21421805478425</v>
      </c>
    </row>
    <row r="64" spans="3:17" x14ac:dyDescent="0.25">
      <c r="G64">
        <f t="shared" si="6"/>
        <v>104.45273460389843</v>
      </c>
      <c r="H64">
        <f t="shared" si="6"/>
        <v>95.615660531966299</v>
      </c>
      <c r="I64">
        <f t="shared" si="6"/>
        <v>103.00328587133424</v>
      </c>
      <c r="J64">
        <f t="shared" si="6"/>
        <v>99.062141602226063</v>
      </c>
      <c r="K64">
        <f t="shared" si="6"/>
        <v>94.802841118099408</v>
      </c>
      <c r="L64">
        <f t="shared" si="6"/>
        <v>95.390669583098671</v>
      </c>
      <c r="M64">
        <f t="shared" si="6"/>
        <v>89.412248116427023</v>
      </c>
      <c r="N64">
        <f t="shared" si="6"/>
        <v>104.46636081629465</v>
      </c>
    </row>
    <row r="65" spans="4:14" x14ac:dyDescent="0.25">
      <c r="G65">
        <f t="shared" si="6"/>
        <v>101.32219152803449</v>
      </c>
      <c r="H65">
        <f t="shared" si="6"/>
        <v>100.94160824692177</v>
      </c>
      <c r="I65">
        <f t="shared" si="6"/>
        <v>89.944304177199939</v>
      </c>
      <c r="J65">
        <f t="shared" si="6"/>
        <v>109.48714475130711</v>
      </c>
      <c r="K65">
        <f t="shared" si="6"/>
        <v>100.24920652399814</v>
      </c>
      <c r="L65">
        <f t="shared" si="6"/>
        <v>100.61869870199767</v>
      </c>
      <c r="M65">
        <f t="shared" si="6"/>
        <v>90.681387201236731</v>
      </c>
      <c r="N65">
        <f t="shared" si="6"/>
        <v>106.47670247772605</v>
      </c>
    </row>
    <row r="66" spans="4:14" x14ac:dyDescent="0.25">
      <c r="G66">
        <f t="shared" si="6"/>
        <v>107.24262236985716</v>
      </c>
      <c r="H66">
        <f t="shared" si="6"/>
        <v>102.58245773035367</v>
      </c>
      <c r="I66">
        <f t="shared" si="6"/>
        <v>101.52943671192102</v>
      </c>
      <c r="J66">
        <f t="shared" si="6"/>
        <v>100.21339810537553</v>
      </c>
      <c r="K66">
        <f t="shared" si="6"/>
        <v>103.7137502478994</v>
      </c>
      <c r="L66">
        <f t="shared" si="6"/>
        <v>103.99863315357827</v>
      </c>
      <c r="M66">
        <f t="shared" si="6"/>
        <v>95.913852761381008</v>
      </c>
      <c r="N66">
        <f t="shared" si="6"/>
        <v>105.11408123810514</v>
      </c>
    </row>
    <row r="69" spans="4:14" x14ac:dyDescent="0.25">
      <c r="D69" s="1" t="s">
        <v>28</v>
      </c>
      <c r="G69">
        <f t="shared" ref="G69:N69" si="7">AVERAGE(G61:G66)</f>
        <v>98.306679035887385</v>
      </c>
      <c r="H69">
        <f t="shared" si="7"/>
        <v>93.727426634333483</v>
      </c>
      <c r="I69">
        <f t="shared" si="7"/>
        <v>91.599466465125488</v>
      </c>
      <c r="J69">
        <f t="shared" si="7"/>
        <v>96.912474559782254</v>
      </c>
      <c r="K69">
        <f t="shared" si="7"/>
        <v>94.750131970923391</v>
      </c>
      <c r="L69">
        <f t="shared" si="7"/>
        <v>91.78542729399004</v>
      </c>
      <c r="M69">
        <f t="shared" si="7"/>
        <v>86.215950643534867</v>
      </c>
      <c r="N69">
        <f t="shared" si="7"/>
        <v>101.69332096411263</v>
      </c>
    </row>
    <row r="70" spans="4:14" x14ac:dyDescent="0.25">
      <c r="D70" s="1" t="s">
        <v>29</v>
      </c>
      <c r="G70">
        <f t="shared" ref="G70:N70" si="8">MEDIAN(G61:G66)</f>
        <v>101.38240037350612</v>
      </c>
      <c r="H70">
        <f t="shared" si="8"/>
        <v>95.030050287589688</v>
      </c>
      <c r="I70">
        <f t="shared" si="8"/>
        <v>91.34035717049062</v>
      </c>
      <c r="J70">
        <f t="shared" si="8"/>
        <v>97.53362914889783</v>
      </c>
      <c r="K70">
        <f t="shared" si="8"/>
        <v>96.958159341653271</v>
      </c>
      <c r="L70">
        <f t="shared" si="8"/>
        <v>91.716820899018444</v>
      </c>
      <c r="M70">
        <f t="shared" si="8"/>
        <v>86.419710052157257</v>
      </c>
      <c r="N70">
        <f t="shared" si="8"/>
        <v>104.79022102719989</v>
      </c>
    </row>
    <row r="71" spans="4:14" x14ac:dyDescent="0.25">
      <c r="D71" s="1" t="s">
        <v>30</v>
      </c>
      <c r="G71">
        <f t="shared" ref="G71:N71" si="9">STDEV(G61:G66)</f>
        <v>8.8876763885763381</v>
      </c>
      <c r="H71">
        <f t="shared" si="9"/>
        <v>7.8939046348529249</v>
      </c>
      <c r="I71">
        <f t="shared" si="9"/>
        <v>9.7300224320907507</v>
      </c>
      <c r="J71">
        <f t="shared" si="9"/>
        <v>8.4758397021513634</v>
      </c>
      <c r="K71">
        <f t="shared" si="9"/>
        <v>8.3577199534469013</v>
      </c>
      <c r="L71">
        <f t="shared" si="9"/>
        <v>9.9555461378422319</v>
      </c>
      <c r="M71">
        <f t="shared" si="9"/>
        <v>7.0447531922255155</v>
      </c>
      <c r="N71">
        <f t="shared" si="9"/>
        <v>7.1715022430881596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253D-5587-495B-AAD6-80A3183D39C9}">
  <dimension ref="A1:S71"/>
  <sheetViews>
    <sheetView topLeftCell="A31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59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60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61</v>
      </c>
    </row>
    <row r="26" spans="1:5" x14ac:dyDescent="0.25">
      <c r="A26" t="s">
        <v>44</v>
      </c>
      <c r="B26" t="s">
        <v>62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541</v>
      </c>
      <c r="F36">
        <v>815</v>
      </c>
      <c r="G36" s="8">
        <v>963</v>
      </c>
      <c r="H36" s="8">
        <v>1110</v>
      </c>
      <c r="I36" s="8">
        <v>1237</v>
      </c>
      <c r="J36" s="8">
        <v>1300</v>
      </c>
      <c r="K36" s="8">
        <v>1293</v>
      </c>
      <c r="L36" s="8">
        <v>1272</v>
      </c>
      <c r="M36" s="8">
        <v>1216</v>
      </c>
      <c r="N36" s="8">
        <v>906</v>
      </c>
      <c r="O36" s="8">
        <v>773</v>
      </c>
      <c r="P36" s="8">
        <v>534</v>
      </c>
    </row>
    <row r="37" spans="1:19" x14ac:dyDescent="0.25">
      <c r="E37">
        <v>675</v>
      </c>
      <c r="F37">
        <v>1026</v>
      </c>
      <c r="G37" s="9">
        <v>162886</v>
      </c>
      <c r="H37" s="10">
        <v>163012</v>
      </c>
      <c r="I37" s="10">
        <v>159246</v>
      </c>
      <c r="J37" s="10">
        <v>157349</v>
      </c>
      <c r="K37" s="10">
        <v>159837</v>
      </c>
      <c r="L37" s="10">
        <v>144055</v>
      </c>
      <c r="M37" s="10">
        <v>132989</v>
      </c>
      <c r="N37" s="11">
        <v>157448</v>
      </c>
      <c r="O37" s="12">
        <v>1237</v>
      </c>
      <c r="P37" s="8">
        <v>780</v>
      </c>
    </row>
    <row r="38" spans="1:19" x14ac:dyDescent="0.25">
      <c r="E38">
        <v>808</v>
      </c>
      <c r="F38">
        <v>1145</v>
      </c>
      <c r="G38" s="13">
        <v>160645</v>
      </c>
      <c r="H38" s="12">
        <v>156049</v>
      </c>
      <c r="I38" s="12">
        <v>159457</v>
      </c>
      <c r="J38" s="12">
        <v>168655</v>
      </c>
      <c r="K38" s="12">
        <v>163750</v>
      </c>
      <c r="L38" s="12">
        <v>147351</v>
      </c>
      <c r="M38" s="12">
        <v>146346</v>
      </c>
      <c r="N38" s="14">
        <v>179946</v>
      </c>
      <c r="O38" s="12">
        <v>1384</v>
      </c>
      <c r="P38" s="8">
        <v>1019</v>
      </c>
    </row>
    <row r="39" spans="1:19" x14ac:dyDescent="0.25">
      <c r="E39">
        <v>829</v>
      </c>
      <c r="F39">
        <v>1194</v>
      </c>
      <c r="G39" s="13">
        <v>183354</v>
      </c>
      <c r="H39" s="12">
        <v>173700</v>
      </c>
      <c r="I39" s="12">
        <v>173805</v>
      </c>
      <c r="J39" s="12">
        <v>171276</v>
      </c>
      <c r="K39" s="12">
        <v>178513</v>
      </c>
      <c r="L39" s="12">
        <v>145179</v>
      </c>
      <c r="M39" s="12">
        <v>139586</v>
      </c>
      <c r="N39" s="14">
        <v>184471</v>
      </c>
      <c r="O39" s="12">
        <v>1476</v>
      </c>
      <c r="P39" s="8">
        <v>1124</v>
      </c>
    </row>
    <row r="40" spans="1:19" x14ac:dyDescent="0.25">
      <c r="E40">
        <v>864</v>
      </c>
      <c r="F40">
        <v>1089</v>
      </c>
      <c r="G40" s="13">
        <v>201503</v>
      </c>
      <c r="H40" s="12">
        <v>188055</v>
      </c>
      <c r="I40" s="12">
        <v>201784</v>
      </c>
      <c r="J40" s="12">
        <v>189038</v>
      </c>
      <c r="K40" s="12">
        <v>181696</v>
      </c>
      <c r="L40" s="12">
        <v>173510</v>
      </c>
      <c r="M40" s="12">
        <v>164052</v>
      </c>
      <c r="N40" s="14">
        <v>199578</v>
      </c>
      <c r="O40" s="8">
        <v>1461</v>
      </c>
      <c r="P40" s="8">
        <v>1103</v>
      </c>
    </row>
    <row r="41" spans="1:19" x14ac:dyDescent="0.25">
      <c r="E41">
        <v>878</v>
      </c>
      <c r="F41">
        <v>1061</v>
      </c>
      <c r="G41" s="13">
        <v>196360</v>
      </c>
      <c r="H41" s="12">
        <v>199641</v>
      </c>
      <c r="I41" s="12">
        <v>184555</v>
      </c>
      <c r="J41" s="12">
        <v>202135</v>
      </c>
      <c r="K41" s="12">
        <v>200189</v>
      </c>
      <c r="L41" s="12">
        <v>192102</v>
      </c>
      <c r="M41" s="12">
        <v>171135</v>
      </c>
      <c r="N41" s="14">
        <v>217594</v>
      </c>
      <c r="O41" s="8">
        <v>1356</v>
      </c>
      <c r="P41" s="8">
        <v>998</v>
      </c>
    </row>
    <row r="42" spans="1:19" x14ac:dyDescent="0.25">
      <c r="E42">
        <v>780</v>
      </c>
      <c r="F42">
        <v>906</v>
      </c>
      <c r="G42" s="15">
        <v>199030</v>
      </c>
      <c r="H42" s="16">
        <v>202669</v>
      </c>
      <c r="I42" s="16">
        <v>201433</v>
      </c>
      <c r="J42" s="16">
        <v>205445</v>
      </c>
      <c r="K42" s="16">
        <v>204897</v>
      </c>
      <c r="L42" s="16">
        <v>198636</v>
      </c>
      <c r="M42" s="16">
        <v>181639</v>
      </c>
      <c r="N42" s="17">
        <v>227466</v>
      </c>
      <c r="O42" s="8">
        <v>1103</v>
      </c>
      <c r="P42" s="8">
        <v>871</v>
      </c>
    </row>
    <row r="43" spans="1:19" x14ac:dyDescent="0.25">
      <c r="E43">
        <v>717</v>
      </c>
      <c r="F43">
        <v>794</v>
      </c>
      <c r="G43" s="8">
        <v>949</v>
      </c>
      <c r="H43" s="8">
        <v>1103</v>
      </c>
      <c r="I43" s="8">
        <v>1103</v>
      </c>
      <c r="J43" s="8">
        <v>1117</v>
      </c>
      <c r="K43" s="8">
        <v>1152</v>
      </c>
      <c r="L43" s="8">
        <v>1124</v>
      </c>
      <c r="M43" s="8">
        <v>998</v>
      </c>
      <c r="N43" s="8">
        <v>885</v>
      </c>
      <c r="O43" s="8">
        <v>731</v>
      </c>
      <c r="P43" s="8">
        <v>569</v>
      </c>
    </row>
    <row r="44" spans="1:19" x14ac:dyDescent="0.25">
      <c r="R44" t="s">
        <v>27</v>
      </c>
      <c r="S44">
        <f>AVERAGE(O37:O39)</f>
        <v>1365.6666666666667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161520.33333333334</v>
      </c>
      <c r="H46">
        <f t="shared" ref="H46:N46" si="0">H37-$S$44</f>
        <v>161646.33333333334</v>
      </c>
      <c r="I46">
        <f t="shared" si="0"/>
        <v>157880.33333333334</v>
      </c>
      <c r="J46">
        <f t="shared" si="0"/>
        <v>155983.33333333334</v>
      </c>
      <c r="K46">
        <f t="shared" si="0"/>
        <v>158471.33333333334</v>
      </c>
      <c r="L46">
        <f t="shared" si="0"/>
        <v>142689.33333333334</v>
      </c>
      <c r="M46">
        <f t="shared" si="0"/>
        <v>131623.33333333334</v>
      </c>
      <c r="N46">
        <f t="shared" si="0"/>
        <v>156082.33333333334</v>
      </c>
    </row>
    <row r="47" spans="1:19" x14ac:dyDescent="0.25">
      <c r="G47">
        <f t="shared" ref="G47:N51" si="1">G38-$S$44</f>
        <v>159279.33333333334</v>
      </c>
      <c r="H47">
        <f t="shared" si="1"/>
        <v>154683.33333333334</v>
      </c>
      <c r="I47">
        <f t="shared" si="1"/>
        <v>158091.33333333334</v>
      </c>
      <c r="J47">
        <f t="shared" si="1"/>
        <v>167289.33333333334</v>
      </c>
      <c r="K47">
        <f t="shared" si="1"/>
        <v>162384.33333333334</v>
      </c>
      <c r="L47">
        <f t="shared" si="1"/>
        <v>145985.33333333334</v>
      </c>
      <c r="M47">
        <f t="shared" si="1"/>
        <v>144980.33333333334</v>
      </c>
      <c r="N47">
        <f t="shared" si="1"/>
        <v>178580.33333333334</v>
      </c>
    </row>
    <row r="48" spans="1:19" x14ac:dyDescent="0.25">
      <c r="G48">
        <f t="shared" si="1"/>
        <v>181988.33333333334</v>
      </c>
      <c r="H48">
        <f t="shared" si="1"/>
        <v>172334.33333333334</v>
      </c>
      <c r="I48">
        <f t="shared" si="1"/>
        <v>172439.33333333334</v>
      </c>
      <c r="J48">
        <f t="shared" si="1"/>
        <v>169910.33333333334</v>
      </c>
      <c r="K48">
        <f t="shared" si="1"/>
        <v>177147.33333333334</v>
      </c>
      <c r="L48">
        <f t="shared" si="1"/>
        <v>143813.33333333334</v>
      </c>
      <c r="M48">
        <f t="shared" si="1"/>
        <v>138220.33333333334</v>
      </c>
      <c r="N48">
        <f t="shared" si="1"/>
        <v>183105.33333333334</v>
      </c>
    </row>
    <row r="49" spans="3:17" x14ac:dyDescent="0.25">
      <c r="G49">
        <f t="shared" si="1"/>
        <v>200137.33333333334</v>
      </c>
      <c r="H49">
        <f t="shared" si="1"/>
        <v>186689.33333333334</v>
      </c>
      <c r="I49">
        <f t="shared" si="1"/>
        <v>200418.33333333334</v>
      </c>
      <c r="J49">
        <f t="shared" si="1"/>
        <v>187672.33333333334</v>
      </c>
      <c r="K49">
        <f t="shared" si="1"/>
        <v>180330.33333333334</v>
      </c>
      <c r="L49">
        <f t="shared" si="1"/>
        <v>172144.33333333334</v>
      </c>
      <c r="M49">
        <f t="shared" si="1"/>
        <v>162686.33333333334</v>
      </c>
      <c r="N49">
        <f t="shared" si="1"/>
        <v>198212.33333333334</v>
      </c>
    </row>
    <row r="50" spans="3:17" x14ac:dyDescent="0.25">
      <c r="G50">
        <f t="shared" si="1"/>
        <v>194994.33333333334</v>
      </c>
      <c r="H50">
        <f t="shared" si="1"/>
        <v>198275.33333333334</v>
      </c>
      <c r="I50">
        <f t="shared" si="1"/>
        <v>183189.33333333334</v>
      </c>
      <c r="J50">
        <f t="shared" si="1"/>
        <v>200769.33333333334</v>
      </c>
      <c r="K50">
        <f t="shared" si="1"/>
        <v>198823.33333333334</v>
      </c>
      <c r="L50">
        <f t="shared" si="1"/>
        <v>190736.33333333334</v>
      </c>
      <c r="M50">
        <f t="shared" si="1"/>
        <v>169769.33333333334</v>
      </c>
      <c r="N50">
        <f t="shared" si="1"/>
        <v>216228.33333333334</v>
      </c>
    </row>
    <row r="51" spans="3:17" x14ac:dyDescent="0.25">
      <c r="G51">
        <f t="shared" si="1"/>
        <v>197664.33333333334</v>
      </c>
      <c r="H51">
        <f t="shared" si="1"/>
        <v>201303.33333333334</v>
      </c>
      <c r="I51">
        <f t="shared" si="1"/>
        <v>200067.33333333334</v>
      </c>
      <c r="J51">
        <f t="shared" si="1"/>
        <v>204079.33333333334</v>
      </c>
      <c r="K51">
        <f t="shared" si="1"/>
        <v>203531.33333333334</v>
      </c>
      <c r="L51">
        <f t="shared" si="1"/>
        <v>197270.33333333334</v>
      </c>
      <c r="M51">
        <f t="shared" si="1"/>
        <v>180273.33333333334</v>
      </c>
      <c r="N51">
        <f t="shared" si="1"/>
        <v>226100.33333333334</v>
      </c>
    </row>
    <row r="52" spans="3:17" x14ac:dyDescent="0.25">
      <c r="P52" t="s">
        <v>18</v>
      </c>
      <c r="Q52">
        <f>AVERAGE(G46:G51,N46:N51)</f>
        <v>187824.41666666663</v>
      </c>
    </row>
    <row r="54" spans="3:17" x14ac:dyDescent="0.25">
      <c r="D54" t="s">
        <v>28</v>
      </c>
      <c r="G54">
        <f>AVERAGE(G46:G51)</f>
        <v>182597.33333333334</v>
      </c>
      <c r="H54">
        <f t="shared" ref="H54:M54" si="2">AVERAGE(H46:H51)</f>
        <v>179155.33333333334</v>
      </c>
      <c r="I54">
        <f t="shared" si="2"/>
        <v>178681</v>
      </c>
      <c r="J54">
        <f t="shared" si="2"/>
        <v>180950.66666666666</v>
      </c>
      <c r="K54">
        <f t="shared" si="2"/>
        <v>180114.66666666666</v>
      </c>
      <c r="L54">
        <f t="shared" si="2"/>
        <v>165439.83333333334</v>
      </c>
      <c r="M54">
        <f t="shared" si="2"/>
        <v>154592.16666666669</v>
      </c>
      <c r="N54">
        <f>AVERAGE(N46:N51)</f>
        <v>193051.5</v>
      </c>
    </row>
    <row r="55" spans="3:17" x14ac:dyDescent="0.25">
      <c r="D55" t="s">
        <v>29</v>
      </c>
      <c r="G55">
        <f>MEDIAN(G46:G51)</f>
        <v>188491.33333333334</v>
      </c>
      <c r="H55">
        <f t="shared" ref="H55:N55" si="3">MEDIAN(H46:H51)</f>
        <v>179511.83333333334</v>
      </c>
      <c r="I55">
        <f t="shared" si="3"/>
        <v>177814.33333333334</v>
      </c>
      <c r="J55">
        <f t="shared" si="3"/>
        <v>178791.33333333334</v>
      </c>
      <c r="K55">
        <f t="shared" si="3"/>
        <v>178738.83333333334</v>
      </c>
      <c r="L55">
        <f t="shared" si="3"/>
        <v>159064.83333333334</v>
      </c>
      <c r="M55">
        <f t="shared" si="3"/>
        <v>153833.33333333334</v>
      </c>
      <c r="N55">
        <f t="shared" si="3"/>
        <v>190658.83333333334</v>
      </c>
    </row>
    <row r="56" spans="3:17" x14ac:dyDescent="0.25">
      <c r="D56" t="s">
        <v>30</v>
      </c>
      <c r="G56">
        <f>STDEV(G46:G51)</f>
        <v>18312.245258296429</v>
      </c>
      <c r="H56">
        <f t="shared" ref="H56:N56" si="4">STDEV(H46:H51)</f>
        <v>19312.376166593276</v>
      </c>
      <c r="I56">
        <f t="shared" si="4"/>
        <v>19213.393731110249</v>
      </c>
      <c r="J56">
        <f t="shared" si="4"/>
        <v>19518.116176175063</v>
      </c>
      <c r="K56">
        <f t="shared" si="4"/>
        <v>18384.801676022147</v>
      </c>
      <c r="L56">
        <f t="shared" si="4"/>
        <v>24745.958399302177</v>
      </c>
      <c r="M56">
        <f t="shared" si="4"/>
        <v>19200.915680421505</v>
      </c>
      <c r="N56">
        <f t="shared" si="4"/>
        <v>25811.181177285838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85.995386648789477</v>
      </c>
      <c r="H61">
        <f t="shared" ref="H61:N61" si="5">H46/$Q$52*100</f>
        <v>86.062470578683218</v>
      </c>
      <c r="I61">
        <f t="shared" si="5"/>
        <v>84.057406451859094</v>
      </c>
      <c r="J61">
        <f t="shared" si="5"/>
        <v>83.047420618458844</v>
      </c>
      <c r="K61">
        <f t="shared" si="5"/>
        <v>84.372062027789269</v>
      </c>
      <c r="L61">
        <f t="shared" si="5"/>
        <v>75.969533602526852</v>
      </c>
      <c r="M61">
        <f>M46/$Q$52*100</f>
        <v>70.077860839001687</v>
      </c>
      <c r="N61">
        <f t="shared" si="5"/>
        <v>83.100129420518215</v>
      </c>
    </row>
    <row r="62" spans="3:17" x14ac:dyDescent="0.25">
      <c r="G62">
        <f t="shared" ref="G62:N66" si="6">G47/$Q$52*100</f>
        <v>84.802251038536454</v>
      </c>
      <c r="H62">
        <f t="shared" si="6"/>
        <v>82.355284833840841</v>
      </c>
      <c r="I62">
        <f t="shared" si="6"/>
        <v>84.169745413824018</v>
      </c>
      <c r="J62">
        <f t="shared" si="6"/>
        <v>89.066872296067316</v>
      </c>
      <c r="K62">
        <f t="shared" si="6"/>
        <v>86.455390739489431</v>
      </c>
      <c r="L62">
        <f t="shared" si="6"/>
        <v>77.724364022604462</v>
      </c>
      <c r="M62">
        <f t="shared" si="6"/>
        <v>77.189289819880557</v>
      </c>
      <c r="N62">
        <f t="shared" si="6"/>
        <v>95.078337791545593</v>
      </c>
    </row>
    <row r="63" spans="3:17" x14ac:dyDescent="0.25">
      <c r="G63">
        <f t="shared" si="6"/>
        <v>96.892798371528755</v>
      </c>
      <c r="H63">
        <f t="shared" si="6"/>
        <v>91.752891552527132</v>
      </c>
      <c r="I63">
        <f t="shared" si="6"/>
        <v>91.808794827438589</v>
      </c>
      <c r="J63">
        <f t="shared" si="6"/>
        <v>90.462324520285591</v>
      </c>
      <c r="K63">
        <f t="shared" si="6"/>
        <v>94.315391192039755</v>
      </c>
      <c r="L63">
        <f t="shared" si="6"/>
        <v>76.567964850150403</v>
      </c>
      <c r="M63">
        <f t="shared" si="6"/>
        <v>73.590183739867001</v>
      </c>
      <c r="N63">
        <f t="shared" si="6"/>
        <v>97.487502734158213</v>
      </c>
    </row>
    <row r="64" spans="3:17" x14ac:dyDescent="0.25">
      <c r="G64">
        <f t="shared" si="6"/>
        <v>106.55554633693794</v>
      </c>
      <c r="H64">
        <f t="shared" si="6"/>
        <v>99.395667851135812</v>
      </c>
      <c r="I64">
        <f t="shared" si="6"/>
        <v>106.70515414884383</v>
      </c>
      <c r="J64">
        <f t="shared" si="6"/>
        <v>99.919028986735427</v>
      </c>
      <c r="K64">
        <f t="shared" si="6"/>
        <v>96.010059040069805</v>
      </c>
      <c r="L64">
        <f t="shared" si="6"/>
        <v>91.651733245544506</v>
      </c>
      <c r="M64">
        <f t="shared" si="6"/>
        <v>86.616179206377609</v>
      </c>
      <c r="N64">
        <f t="shared" si="6"/>
        <v>105.53065296356129</v>
      </c>
    </row>
    <row r="65" spans="4:14" x14ac:dyDescent="0.25">
      <c r="G65">
        <f t="shared" si="6"/>
        <v>103.81735069056074</v>
      </c>
      <c r="H65">
        <f t="shared" si="6"/>
        <v>105.56419492850817</v>
      </c>
      <c r="I65">
        <f t="shared" si="6"/>
        <v>97.532225354087373</v>
      </c>
      <c r="J65">
        <f t="shared" si="6"/>
        <v>106.89203081069067</v>
      </c>
      <c r="K65">
        <f t="shared" si="6"/>
        <v>105.85595678233175</v>
      </c>
      <c r="L65">
        <f t="shared" si="6"/>
        <v>101.55033978986583</v>
      </c>
      <c r="M65">
        <f t="shared" si="6"/>
        <v>90.38725440826164</v>
      </c>
      <c r="N65">
        <f t="shared" si="6"/>
        <v>115.12259011408264</v>
      </c>
    </row>
    <row r="66" spans="4:14" x14ac:dyDescent="0.25">
      <c r="G66">
        <f t="shared" si="6"/>
        <v>105.23889110973772</v>
      </c>
      <c r="H66">
        <f t="shared" si="6"/>
        <v>107.17633889452607</v>
      </c>
      <c r="I66">
        <f t="shared" si="6"/>
        <v>106.51827748699696</v>
      </c>
      <c r="J66">
        <f t="shared" si="6"/>
        <v>108.65431500075651</v>
      </c>
      <c r="K66">
        <f t="shared" si="6"/>
        <v>108.36255314693291</v>
      </c>
      <c r="L66">
        <f t="shared" si="6"/>
        <v>105.02912072578425</v>
      </c>
      <c r="M66">
        <f t="shared" si="6"/>
        <v>95.979711547975029</v>
      </c>
      <c r="N66">
        <f t="shared" si="6"/>
        <v>120.37856278004327</v>
      </c>
    </row>
    <row r="69" spans="4:14" x14ac:dyDescent="0.25">
      <c r="D69" s="1" t="s">
        <v>28</v>
      </c>
      <c r="G69">
        <f t="shared" ref="G69:N69" si="7">AVERAGE(G61:G66)</f>
        <v>97.217037366015191</v>
      </c>
      <c r="H69">
        <f t="shared" si="7"/>
        <v>95.384474773203564</v>
      </c>
      <c r="I69">
        <f t="shared" si="7"/>
        <v>95.131933947174957</v>
      </c>
      <c r="J69">
        <f t="shared" si="7"/>
        <v>96.340332038832386</v>
      </c>
      <c r="K69">
        <f t="shared" si="7"/>
        <v>95.895235488108824</v>
      </c>
      <c r="L69">
        <f t="shared" si="7"/>
        <v>88.08217603941273</v>
      </c>
      <c r="M69">
        <f t="shared" si="7"/>
        <v>82.30674659356059</v>
      </c>
      <c r="N69">
        <f t="shared" si="7"/>
        <v>102.78296263398488</v>
      </c>
    </row>
    <row r="70" spans="4:14" x14ac:dyDescent="0.25">
      <c r="D70" s="1" t="s">
        <v>29</v>
      </c>
      <c r="G70">
        <f t="shared" ref="G70:N70" si="8">MEDIAN(G61:G66)</f>
        <v>100.35507453104475</v>
      </c>
      <c r="H70">
        <f t="shared" si="8"/>
        <v>95.574279701831472</v>
      </c>
      <c r="I70">
        <f t="shared" si="8"/>
        <v>94.670510090762974</v>
      </c>
      <c r="J70">
        <f t="shared" si="8"/>
        <v>95.190676753510502</v>
      </c>
      <c r="K70">
        <f t="shared" si="8"/>
        <v>95.162725116054787</v>
      </c>
      <c r="L70">
        <f t="shared" si="8"/>
        <v>84.688048634074477</v>
      </c>
      <c r="M70">
        <f t="shared" si="8"/>
        <v>81.902734513129076</v>
      </c>
      <c r="N70">
        <f t="shared" si="8"/>
        <v>101.50907784885976</v>
      </c>
    </row>
    <row r="71" spans="4:14" x14ac:dyDescent="0.25">
      <c r="D71" s="1" t="s">
        <v>30</v>
      </c>
      <c r="G71">
        <f t="shared" ref="G71:N71" si="9">STDEV(G61:G66)</f>
        <v>9.7496617230523874</v>
      </c>
      <c r="H71">
        <f t="shared" si="9"/>
        <v>10.282143562232962</v>
      </c>
      <c r="I71">
        <f t="shared" si="9"/>
        <v>10.229444111735697</v>
      </c>
      <c r="J71">
        <f t="shared" si="9"/>
        <v>10.391682041432349</v>
      </c>
      <c r="K71">
        <f t="shared" si="9"/>
        <v>9.7882916408305878</v>
      </c>
      <c r="L71">
        <f t="shared" si="9"/>
        <v>13.175048717557804</v>
      </c>
      <c r="M71">
        <f t="shared" si="9"/>
        <v>10.222800646040522</v>
      </c>
      <c r="N71">
        <f t="shared" si="9"/>
        <v>13.742186258505919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5A1B-FF6D-4F36-A4EF-1C59B2A3C20E}">
  <dimension ref="A1:S71"/>
  <sheetViews>
    <sheetView topLeftCell="A22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72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73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74</v>
      </c>
    </row>
    <row r="26" spans="1:5" x14ac:dyDescent="0.25">
      <c r="A26" t="s">
        <v>44</v>
      </c>
      <c r="B26" t="s">
        <v>75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65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731</v>
      </c>
      <c r="F36">
        <v>1075</v>
      </c>
      <c r="G36" s="8">
        <v>1251</v>
      </c>
      <c r="H36" s="8">
        <v>1511</v>
      </c>
      <c r="I36" s="8">
        <v>1595</v>
      </c>
      <c r="J36" s="8">
        <v>1736</v>
      </c>
      <c r="K36" s="8">
        <v>1764</v>
      </c>
      <c r="L36" s="8">
        <v>1672</v>
      </c>
      <c r="M36" s="8">
        <v>1595</v>
      </c>
      <c r="N36" s="8">
        <v>1279</v>
      </c>
      <c r="O36" s="8">
        <v>1012</v>
      </c>
      <c r="P36" s="8">
        <v>745</v>
      </c>
    </row>
    <row r="37" spans="1:19" x14ac:dyDescent="0.25">
      <c r="E37">
        <v>871</v>
      </c>
      <c r="F37">
        <v>1391</v>
      </c>
      <c r="G37" s="9">
        <v>249219</v>
      </c>
      <c r="H37" s="10">
        <v>252964</v>
      </c>
      <c r="I37" s="10">
        <v>242860</v>
      </c>
      <c r="J37" s="10">
        <v>242896</v>
      </c>
      <c r="K37" s="10">
        <v>245116</v>
      </c>
      <c r="L37" s="10">
        <v>205874</v>
      </c>
      <c r="M37" s="10">
        <v>181169</v>
      </c>
      <c r="N37" s="11">
        <v>245474</v>
      </c>
      <c r="O37" s="12">
        <v>1560</v>
      </c>
      <c r="P37" s="8">
        <v>1131</v>
      </c>
    </row>
    <row r="38" spans="1:19" x14ac:dyDescent="0.25">
      <c r="E38">
        <v>1124</v>
      </c>
      <c r="F38">
        <v>1560</v>
      </c>
      <c r="G38" s="13">
        <v>239902</v>
      </c>
      <c r="H38" s="12">
        <v>213223</v>
      </c>
      <c r="I38" s="12">
        <v>227613</v>
      </c>
      <c r="J38" s="12">
        <v>248461</v>
      </c>
      <c r="K38" s="12">
        <v>240057</v>
      </c>
      <c r="L38" s="12">
        <v>203688</v>
      </c>
      <c r="M38" s="12">
        <v>191385</v>
      </c>
      <c r="N38" s="14">
        <v>269371</v>
      </c>
      <c r="O38" s="12">
        <v>1792</v>
      </c>
      <c r="P38" s="8">
        <v>1370</v>
      </c>
    </row>
    <row r="39" spans="1:19" x14ac:dyDescent="0.25">
      <c r="E39">
        <v>1187</v>
      </c>
      <c r="F39">
        <v>1679</v>
      </c>
      <c r="G39" s="13">
        <v>264010</v>
      </c>
      <c r="H39" s="12">
        <v>238083</v>
      </c>
      <c r="I39" s="12">
        <v>227142</v>
      </c>
      <c r="J39" s="12">
        <v>236565</v>
      </c>
      <c r="K39" s="12">
        <v>258726</v>
      </c>
      <c r="L39" s="12">
        <v>176377</v>
      </c>
      <c r="M39" s="12">
        <v>179827</v>
      </c>
      <c r="N39" s="14">
        <v>270748</v>
      </c>
      <c r="O39" s="12">
        <v>1897</v>
      </c>
      <c r="P39" s="8">
        <v>1490</v>
      </c>
    </row>
    <row r="40" spans="1:19" x14ac:dyDescent="0.25">
      <c r="E40">
        <v>1152</v>
      </c>
      <c r="F40">
        <v>1440</v>
      </c>
      <c r="G40" s="13">
        <v>289305</v>
      </c>
      <c r="H40" s="12">
        <v>253189</v>
      </c>
      <c r="I40" s="12">
        <v>268584</v>
      </c>
      <c r="J40" s="12">
        <v>252107</v>
      </c>
      <c r="K40" s="12">
        <v>238546</v>
      </c>
      <c r="L40" s="12">
        <v>212851</v>
      </c>
      <c r="M40" s="12">
        <v>202613</v>
      </c>
      <c r="N40" s="14">
        <v>275154</v>
      </c>
      <c r="O40" s="8">
        <v>1953</v>
      </c>
      <c r="P40" s="8">
        <v>1447</v>
      </c>
    </row>
    <row r="41" spans="1:19" x14ac:dyDescent="0.25">
      <c r="E41">
        <v>1082</v>
      </c>
      <c r="F41">
        <v>1447</v>
      </c>
      <c r="G41" s="13">
        <v>273812</v>
      </c>
      <c r="H41" s="12">
        <v>258684</v>
      </c>
      <c r="I41" s="12">
        <v>232932</v>
      </c>
      <c r="J41" s="12">
        <v>267889</v>
      </c>
      <c r="K41" s="12">
        <v>257511</v>
      </c>
      <c r="L41" s="12">
        <v>223580</v>
      </c>
      <c r="M41" s="12">
        <v>197547</v>
      </c>
      <c r="N41" s="14">
        <v>297645</v>
      </c>
      <c r="O41" s="8">
        <v>1736</v>
      </c>
      <c r="P41" s="8">
        <v>1370</v>
      </c>
    </row>
    <row r="42" spans="1:19" x14ac:dyDescent="0.25">
      <c r="E42">
        <v>1075</v>
      </c>
      <c r="F42">
        <v>1286</v>
      </c>
      <c r="G42" s="15">
        <v>278414</v>
      </c>
      <c r="H42" s="16">
        <v>283768</v>
      </c>
      <c r="I42" s="16">
        <v>261108</v>
      </c>
      <c r="J42" s="16">
        <v>278632</v>
      </c>
      <c r="K42" s="16">
        <v>269975</v>
      </c>
      <c r="L42" s="16">
        <v>221367</v>
      </c>
      <c r="M42" s="16">
        <v>210926</v>
      </c>
      <c r="N42" s="17">
        <v>296107</v>
      </c>
      <c r="O42" s="8">
        <v>1433</v>
      </c>
      <c r="P42" s="8">
        <v>1159</v>
      </c>
    </row>
    <row r="43" spans="1:19" x14ac:dyDescent="0.25">
      <c r="E43">
        <v>920</v>
      </c>
      <c r="F43">
        <v>1131</v>
      </c>
      <c r="G43" s="8">
        <v>1314</v>
      </c>
      <c r="H43" s="8">
        <v>1447</v>
      </c>
      <c r="I43" s="8">
        <v>1602</v>
      </c>
      <c r="J43" s="8">
        <v>1567</v>
      </c>
      <c r="K43" s="8">
        <v>1546</v>
      </c>
      <c r="L43" s="8">
        <v>1490</v>
      </c>
      <c r="M43" s="8">
        <v>1370</v>
      </c>
      <c r="N43" s="8">
        <v>1194</v>
      </c>
      <c r="O43" s="8">
        <v>949</v>
      </c>
      <c r="P43" s="8">
        <v>738</v>
      </c>
    </row>
    <row r="44" spans="1:19" x14ac:dyDescent="0.25">
      <c r="R44" t="s">
        <v>27</v>
      </c>
      <c r="S44">
        <f>AVERAGE(O37:O39)</f>
        <v>1749.6666666666667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247469.33333333334</v>
      </c>
      <c r="H46">
        <f t="shared" ref="H46:N46" si="0">H37-$S$44</f>
        <v>251214.33333333334</v>
      </c>
      <c r="I46">
        <f t="shared" si="0"/>
        <v>241110.33333333334</v>
      </c>
      <c r="J46">
        <f t="shared" si="0"/>
        <v>241146.33333333334</v>
      </c>
      <c r="K46">
        <f t="shared" si="0"/>
        <v>243366.33333333334</v>
      </c>
      <c r="L46">
        <f t="shared" si="0"/>
        <v>204124.33333333334</v>
      </c>
      <c r="M46">
        <f t="shared" si="0"/>
        <v>179419.33333333334</v>
      </c>
      <c r="N46">
        <f t="shared" si="0"/>
        <v>243724.33333333334</v>
      </c>
    </row>
    <row r="47" spans="1:19" x14ac:dyDescent="0.25">
      <c r="G47">
        <f t="shared" ref="G47:N51" si="1">G38-$S$44</f>
        <v>238152.33333333334</v>
      </c>
      <c r="H47">
        <f t="shared" si="1"/>
        <v>211473.33333333334</v>
      </c>
      <c r="I47">
        <f t="shared" si="1"/>
        <v>225863.33333333334</v>
      </c>
      <c r="J47">
        <f t="shared" si="1"/>
        <v>246711.33333333334</v>
      </c>
      <c r="K47">
        <f t="shared" si="1"/>
        <v>238307.33333333334</v>
      </c>
      <c r="L47">
        <f t="shared" si="1"/>
        <v>201938.33333333334</v>
      </c>
      <c r="M47">
        <f t="shared" si="1"/>
        <v>189635.33333333334</v>
      </c>
      <c r="N47">
        <f t="shared" si="1"/>
        <v>267621.33333333331</v>
      </c>
    </row>
    <row r="48" spans="1:19" x14ac:dyDescent="0.25">
      <c r="G48">
        <f t="shared" si="1"/>
        <v>262260.33333333331</v>
      </c>
      <c r="H48">
        <f t="shared" si="1"/>
        <v>236333.33333333334</v>
      </c>
      <c r="I48">
        <f t="shared" si="1"/>
        <v>225392.33333333334</v>
      </c>
      <c r="J48">
        <f t="shared" si="1"/>
        <v>234815.33333333334</v>
      </c>
      <c r="K48">
        <f t="shared" si="1"/>
        <v>256976.33333333334</v>
      </c>
      <c r="L48">
        <f t="shared" si="1"/>
        <v>174627.33333333334</v>
      </c>
      <c r="M48">
        <f t="shared" si="1"/>
        <v>178077.33333333334</v>
      </c>
      <c r="N48">
        <f t="shared" si="1"/>
        <v>268998.33333333331</v>
      </c>
    </row>
    <row r="49" spans="3:17" x14ac:dyDescent="0.25">
      <c r="G49">
        <f t="shared" si="1"/>
        <v>287555.33333333331</v>
      </c>
      <c r="H49">
        <f t="shared" si="1"/>
        <v>251439.33333333334</v>
      </c>
      <c r="I49">
        <f t="shared" si="1"/>
        <v>266834.33333333331</v>
      </c>
      <c r="J49">
        <f t="shared" si="1"/>
        <v>250357.33333333334</v>
      </c>
      <c r="K49">
        <f t="shared" si="1"/>
        <v>236796.33333333334</v>
      </c>
      <c r="L49">
        <f t="shared" si="1"/>
        <v>211101.33333333334</v>
      </c>
      <c r="M49">
        <f t="shared" si="1"/>
        <v>200863.33333333334</v>
      </c>
      <c r="N49">
        <f t="shared" si="1"/>
        <v>273404.33333333331</v>
      </c>
    </row>
    <row r="50" spans="3:17" x14ac:dyDescent="0.25">
      <c r="G50">
        <f t="shared" si="1"/>
        <v>272062.33333333331</v>
      </c>
      <c r="H50">
        <f t="shared" si="1"/>
        <v>256934.33333333334</v>
      </c>
      <c r="I50">
        <f t="shared" si="1"/>
        <v>231182.33333333334</v>
      </c>
      <c r="J50">
        <f t="shared" si="1"/>
        <v>266139.33333333331</v>
      </c>
      <c r="K50">
        <f t="shared" si="1"/>
        <v>255761.33333333334</v>
      </c>
      <c r="L50">
        <f t="shared" si="1"/>
        <v>221830.33333333334</v>
      </c>
      <c r="M50">
        <f t="shared" si="1"/>
        <v>195797.33333333334</v>
      </c>
      <c r="N50">
        <f t="shared" si="1"/>
        <v>295895.33333333331</v>
      </c>
    </row>
    <row r="51" spans="3:17" x14ac:dyDescent="0.25">
      <c r="G51">
        <f t="shared" si="1"/>
        <v>276664.33333333331</v>
      </c>
      <c r="H51">
        <f t="shared" si="1"/>
        <v>282018.33333333331</v>
      </c>
      <c r="I51">
        <f t="shared" si="1"/>
        <v>259358.33333333334</v>
      </c>
      <c r="J51">
        <f t="shared" si="1"/>
        <v>276882.33333333331</v>
      </c>
      <c r="K51">
        <f t="shared" si="1"/>
        <v>268225.33333333331</v>
      </c>
      <c r="L51">
        <f t="shared" si="1"/>
        <v>219617.33333333334</v>
      </c>
      <c r="M51">
        <f t="shared" si="1"/>
        <v>209176.33333333334</v>
      </c>
      <c r="N51">
        <f t="shared" si="1"/>
        <v>294357.33333333331</v>
      </c>
    </row>
    <row r="52" spans="3:17" x14ac:dyDescent="0.25">
      <c r="P52" t="s">
        <v>18</v>
      </c>
      <c r="Q52">
        <f>AVERAGE(G46:G51,N46:N51)</f>
        <v>269013.75</v>
      </c>
    </row>
    <row r="54" spans="3:17" x14ac:dyDescent="0.25">
      <c r="D54" t="s">
        <v>28</v>
      </c>
      <c r="G54">
        <f>AVERAGE(G46:G51)</f>
        <v>264027.33333333331</v>
      </c>
      <c r="H54">
        <f t="shared" ref="H54:M54" si="2">AVERAGE(H46:H51)</f>
        <v>248235.5</v>
      </c>
      <c r="I54">
        <f t="shared" si="2"/>
        <v>241623.49999999997</v>
      </c>
      <c r="J54">
        <f t="shared" si="2"/>
        <v>252675.33333333334</v>
      </c>
      <c r="K54">
        <f t="shared" si="2"/>
        <v>249905.5</v>
      </c>
      <c r="L54">
        <f t="shared" si="2"/>
        <v>205539.83333333334</v>
      </c>
      <c r="M54">
        <f t="shared" si="2"/>
        <v>192161.5</v>
      </c>
      <c r="N54">
        <f>AVERAGE(N46:N51)</f>
        <v>274000.16666666663</v>
      </c>
    </row>
    <row r="55" spans="3:17" x14ac:dyDescent="0.25">
      <c r="D55" t="s">
        <v>29</v>
      </c>
      <c r="G55">
        <f>MEDIAN(G46:G51)</f>
        <v>267161.33333333331</v>
      </c>
      <c r="H55">
        <f t="shared" ref="H55:N55" si="3">MEDIAN(H46:H51)</f>
        <v>251326.83333333334</v>
      </c>
      <c r="I55">
        <f t="shared" si="3"/>
        <v>236146.33333333334</v>
      </c>
      <c r="J55">
        <f t="shared" si="3"/>
        <v>248534.33333333334</v>
      </c>
      <c r="K55">
        <f t="shared" si="3"/>
        <v>249563.83333333334</v>
      </c>
      <c r="L55">
        <f t="shared" si="3"/>
        <v>207612.83333333334</v>
      </c>
      <c r="M55">
        <f t="shared" si="3"/>
        <v>192716.33333333334</v>
      </c>
      <c r="N55">
        <f t="shared" si="3"/>
        <v>271201.33333333331</v>
      </c>
    </row>
    <row r="56" spans="3:17" x14ac:dyDescent="0.25">
      <c r="D56" t="s">
        <v>30</v>
      </c>
      <c r="G56">
        <f>STDEV(G46:G51)</f>
        <v>18572.167649469447</v>
      </c>
      <c r="H56">
        <f t="shared" ref="H56:N56" si="4">STDEV(H46:H51)</f>
        <v>23363.244615563701</v>
      </c>
      <c r="I56">
        <f t="shared" si="4"/>
        <v>17726.958886584762</v>
      </c>
      <c r="J56">
        <f t="shared" si="4"/>
        <v>15875.125234151685</v>
      </c>
      <c r="K56">
        <f t="shared" si="4"/>
        <v>12401.872300853063</v>
      </c>
      <c r="L56">
        <f t="shared" si="4"/>
        <v>17117.498517598884</v>
      </c>
      <c r="M56">
        <f t="shared" si="4"/>
        <v>12211.091849898874</v>
      </c>
      <c r="N56">
        <f t="shared" si="4"/>
        <v>19372.668947944843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91.991332537215413</v>
      </c>
      <c r="H61">
        <f t="shared" ref="H61:N61" si="5">H46/$Q$52*100</f>
        <v>93.383454687105527</v>
      </c>
      <c r="I61">
        <f t="shared" si="5"/>
        <v>89.627512843984121</v>
      </c>
      <c r="J61">
        <f t="shared" si="5"/>
        <v>89.64089505957719</v>
      </c>
      <c r="K61">
        <f t="shared" si="5"/>
        <v>90.466131687816457</v>
      </c>
      <c r="L61">
        <f t="shared" si="5"/>
        <v>75.878773234949264</v>
      </c>
      <c r="M61">
        <f>M46/$Q$52*100</f>
        <v>66.695227784205585</v>
      </c>
      <c r="N61">
        <f t="shared" si="5"/>
        <v>90.599210387325314</v>
      </c>
    </row>
    <row r="62" spans="3:17" x14ac:dyDescent="0.25">
      <c r="G62">
        <f t="shared" ref="G62:N66" si="6">G47/$Q$52*100</f>
        <v>88.527940796086952</v>
      </c>
      <c r="H62">
        <f t="shared" si="6"/>
        <v>78.610603856989968</v>
      </c>
      <c r="I62">
        <f t="shared" si="6"/>
        <v>83.95977281210844</v>
      </c>
      <c r="J62">
        <f t="shared" si="6"/>
        <v>91.709562553339126</v>
      </c>
      <c r="K62">
        <f t="shared" si="6"/>
        <v>88.585558668779328</v>
      </c>
      <c r="L62">
        <f t="shared" si="6"/>
        <v>75.066175365881236</v>
      </c>
      <c r="M62">
        <f t="shared" si="6"/>
        <v>70.492803186949871</v>
      </c>
      <c r="N62">
        <f t="shared" si="6"/>
        <v>99.48239944364677</v>
      </c>
    </row>
    <row r="63" spans="3:17" x14ac:dyDescent="0.25">
      <c r="G63">
        <f t="shared" si="6"/>
        <v>97.489564504912224</v>
      </c>
      <c r="H63">
        <f t="shared" si="6"/>
        <v>87.851767180426037</v>
      </c>
      <c r="I63">
        <f t="shared" si="6"/>
        <v>83.78468882476578</v>
      </c>
      <c r="J63">
        <f t="shared" si="6"/>
        <v>87.287483756251618</v>
      </c>
      <c r="K63">
        <f t="shared" si="6"/>
        <v>95.525352638418425</v>
      </c>
      <c r="L63">
        <f t="shared" si="6"/>
        <v>64.913906197483712</v>
      </c>
      <c r="M63">
        <f t="shared" si="6"/>
        <v>66.196368525152835</v>
      </c>
      <c r="N63">
        <f t="shared" si="6"/>
        <v>99.994269190081667</v>
      </c>
    </row>
    <row r="64" spans="3:17" x14ac:dyDescent="0.25">
      <c r="G64">
        <f t="shared" si="6"/>
        <v>106.89242960009788</v>
      </c>
      <c r="H64">
        <f t="shared" si="6"/>
        <v>93.46709353456221</v>
      </c>
      <c r="I64">
        <f t="shared" si="6"/>
        <v>99.18984934165384</v>
      </c>
      <c r="J64">
        <f t="shared" si="6"/>
        <v>93.064883610348289</v>
      </c>
      <c r="K64">
        <f t="shared" si="6"/>
        <v>88.023877342081335</v>
      </c>
      <c r="L64">
        <f t="shared" si="6"/>
        <v>78.472320962528258</v>
      </c>
      <c r="M64">
        <f t="shared" si="6"/>
        <v>74.666567539143756</v>
      </c>
      <c r="N64">
        <f t="shared" si="6"/>
        <v>101.63210368738895</v>
      </c>
    </row>
    <row r="65" spans="4:14" x14ac:dyDescent="0.25">
      <c r="G65">
        <f t="shared" si="6"/>
        <v>101.13324442833623</v>
      </c>
      <c r="H65">
        <f t="shared" si="6"/>
        <v>95.509740053559838</v>
      </c>
      <c r="I65">
        <f t="shared" si="6"/>
        <v>85.936995165984399</v>
      </c>
      <c r="J65">
        <f t="shared" si="6"/>
        <v>98.931498235065433</v>
      </c>
      <c r="K65">
        <f t="shared" si="6"/>
        <v>95.073702862152345</v>
      </c>
      <c r="L65">
        <f t="shared" si="6"/>
        <v>82.460592937473763</v>
      </c>
      <c r="M65">
        <f t="shared" si="6"/>
        <v>72.7833924226302</v>
      </c>
      <c r="N65">
        <f t="shared" si="6"/>
        <v>109.99264287915889</v>
      </c>
    </row>
    <row r="66" spans="4:14" x14ac:dyDescent="0.25">
      <c r="G66">
        <f t="shared" si="6"/>
        <v>102.84393765498353</v>
      </c>
      <c r="H66">
        <f t="shared" si="6"/>
        <v>104.83417049624167</v>
      </c>
      <c r="I66">
        <f t="shared" si="6"/>
        <v>96.410809236826495</v>
      </c>
      <c r="J66">
        <f t="shared" si="6"/>
        <v>102.92497440496379</v>
      </c>
      <c r="K66">
        <f t="shared" si="6"/>
        <v>99.70692328304159</v>
      </c>
      <c r="L66">
        <f t="shared" si="6"/>
        <v>81.637958406710936</v>
      </c>
      <c r="M66">
        <f t="shared" si="6"/>
        <v>77.756744156509967</v>
      </c>
      <c r="N66">
        <f t="shared" si="6"/>
        <v>109.42092489076612</v>
      </c>
    </row>
    <row r="69" spans="4:14" x14ac:dyDescent="0.25">
      <c r="D69" s="1" t="s">
        <v>28</v>
      </c>
      <c r="G69">
        <f t="shared" ref="G69:N69" si="7">AVERAGE(G61:G66)</f>
        <v>98.146408253605372</v>
      </c>
      <c r="H69">
        <f t="shared" si="7"/>
        <v>92.276138301480884</v>
      </c>
      <c r="I69">
        <f t="shared" si="7"/>
        <v>89.818271370887189</v>
      </c>
      <c r="J69">
        <f t="shared" si="7"/>
        <v>93.92654960325757</v>
      </c>
      <c r="K69">
        <f t="shared" si="7"/>
        <v>92.896924413714899</v>
      </c>
      <c r="L69">
        <f t="shared" si="7"/>
        <v>76.404954517504521</v>
      </c>
      <c r="M69">
        <f t="shared" si="7"/>
        <v>71.431850602432021</v>
      </c>
      <c r="N69">
        <f t="shared" si="7"/>
        <v>101.85359174639461</v>
      </c>
    </row>
    <row r="70" spans="4:14" x14ac:dyDescent="0.25">
      <c r="D70" s="1" t="s">
        <v>29</v>
      </c>
      <c r="G70">
        <f t="shared" ref="G70:N70" si="8">MEDIAN(G61:G66)</f>
        <v>99.311404466624225</v>
      </c>
      <c r="H70">
        <f t="shared" si="8"/>
        <v>93.425274110833868</v>
      </c>
      <c r="I70">
        <f t="shared" si="8"/>
        <v>87.782254004984253</v>
      </c>
      <c r="J70">
        <f t="shared" si="8"/>
        <v>92.3872230818437</v>
      </c>
      <c r="K70">
        <f t="shared" si="8"/>
        <v>92.769917274984408</v>
      </c>
      <c r="L70">
        <f t="shared" si="8"/>
        <v>77.175547098738761</v>
      </c>
      <c r="M70">
        <f t="shared" si="8"/>
        <v>71.638097804790036</v>
      </c>
      <c r="N70">
        <f t="shared" si="8"/>
        <v>100.8131864387353</v>
      </c>
    </row>
    <row r="71" spans="4:14" x14ac:dyDescent="0.25">
      <c r="D71" s="1" t="s">
        <v>30</v>
      </c>
      <c r="G71">
        <f t="shared" ref="G71:N71" si="9">STDEV(G61:G66)</f>
        <v>6.9037986532173328</v>
      </c>
      <c r="H71">
        <f t="shared" si="9"/>
        <v>8.6847771221968024</v>
      </c>
      <c r="I71">
        <f t="shared" si="9"/>
        <v>6.5896107119374925</v>
      </c>
      <c r="J71">
        <f t="shared" si="9"/>
        <v>5.9012319013997168</v>
      </c>
      <c r="K71">
        <f t="shared" si="9"/>
        <v>4.6101258024368876</v>
      </c>
      <c r="L71">
        <f t="shared" si="9"/>
        <v>6.3630570993485955</v>
      </c>
      <c r="M71">
        <f t="shared" si="9"/>
        <v>4.5392073267254434</v>
      </c>
      <c r="N71">
        <f t="shared" si="9"/>
        <v>7.2013675687375978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853F-2502-48D5-BDD4-C04650D5494B}">
  <dimension ref="A1:S71"/>
  <sheetViews>
    <sheetView topLeftCell="A31" workbookViewId="0">
      <selection activeCell="E36" sqref="E36:P43"/>
    </sheetView>
  </sheetViews>
  <sheetFormatPr defaultRowHeight="15" x14ac:dyDescent="0.25"/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76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77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78</v>
      </c>
    </row>
    <row r="26" spans="1:5" x14ac:dyDescent="0.25">
      <c r="A26" t="s">
        <v>44</v>
      </c>
      <c r="B26" t="s">
        <v>79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66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471</v>
      </c>
      <c r="F36">
        <v>668</v>
      </c>
      <c r="G36" s="8">
        <v>738</v>
      </c>
      <c r="H36" s="8">
        <v>906</v>
      </c>
      <c r="I36" s="8">
        <v>984</v>
      </c>
      <c r="J36" s="8">
        <v>1138</v>
      </c>
      <c r="K36" s="8">
        <v>1054</v>
      </c>
      <c r="L36" s="8">
        <v>1040</v>
      </c>
      <c r="M36" s="8">
        <v>984</v>
      </c>
      <c r="N36" s="8">
        <v>766</v>
      </c>
      <c r="O36" s="8">
        <v>611</v>
      </c>
      <c r="P36" s="8">
        <v>464</v>
      </c>
    </row>
    <row r="37" spans="1:19" x14ac:dyDescent="0.25">
      <c r="E37">
        <v>555</v>
      </c>
      <c r="F37">
        <v>773</v>
      </c>
      <c r="G37" s="9">
        <v>127698</v>
      </c>
      <c r="H37" s="10">
        <v>132947</v>
      </c>
      <c r="I37" s="10">
        <v>129525</v>
      </c>
      <c r="J37" s="10">
        <v>138055</v>
      </c>
      <c r="K37" s="10">
        <v>130389</v>
      </c>
      <c r="L37" s="10">
        <v>110350</v>
      </c>
      <c r="M37" s="10">
        <v>103401</v>
      </c>
      <c r="N37" s="11">
        <v>126581</v>
      </c>
      <c r="O37" s="12">
        <v>1166</v>
      </c>
      <c r="P37" s="8">
        <v>597</v>
      </c>
    </row>
    <row r="38" spans="1:19" x14ac:dyDescent="0.25">
      <c r="E38">
        <v>632</v>
      </c>
      <c r="F38">
        <v>984</v>
      </c>
      <c r="G38" s="13">
        <v>132314</v>
      </c>
      <c r="H38" s="12">
        <v>135146</v>
      </c>
      <c r="I38" s="12">
        <v>144631</v>
      </c>
      <c r="J38" s="12">
        <v>149838</v>
      </c>
      <c r="K38" s="12">
        <v>146971</v>
      </c>
      <c r="L38" s="12">
        <v>114839</v>
      </c>
      <c r="M38" s="12">
        <v>113793</v>
      </c>
      <c r="N38" s="14">
        <v>153147</v>
      </c>
      <c r="O38" s="12">
        <v>1265</v>
      </c>
      <c r="P38" s="8">
        <v>752</v>
      </c>
    </row>
    <row r="39" spans="1:19" x14ac:dyDescent="0.25">
      <c r="E39">
        <v>717</v>
      </c>
      <c r="F39">
        <v>1054</v>
      </c>
      <c r="G39" s="13">
        <v>146957</v>
      </c>
      <c r="H39" s="12">
        <v>151454</v>
      </c>
      <c r="I39" s="12">
        <v>158171</v>
      </c>
      <c r="J39" s="12">
        <v>159626</v>
      </c>
      <c r="K39" s="12">
        <v>164650</v>
      </c>
      <c r="L39" s="12">
        <v>111094</v>
      </c>
      <c r="M39" s="12">
        <v>102037</v>
      </c>
      <c r="N39" s="14">
        <v>152122</v>
      </c>
      <c r="O39" s="12">
        <v>1328</v>
      </c>
      <c r="P39" s="8">
        <v>878</v>
      </c>
    </row>
    <row r="40" spans="1:19" x14ac:dyDescent="0.25">
      <c r="E40">
        <v>703</v>
      </c>
      <c r="F40">
        <v>892</v>
      </c>
      <c r="G40" s="13">
        <v>167074</v>
      </c>
      <c r="H40" s="12">
        <v>165303</v>
      </c>
      <c r="I40" s="12">
        <v>187282</v>
      </c>
      <c r="J40" s="12">
        <v>179834</v>
      </c>
      <c r="K40" s="12">
        <v>154988</v>
      </c>
      <c r="L40" s="12">
        <v>127726</v>
      </c>
      <c r="M40" s="12">
        <v>111003</v>
      </c>
      <c r="N40" s="14">
        <v>135560</v>
      </c>
      <c r="O40" s="8">
        <v>1117</v>
      </c>
      <c r="P40" s="8">
        <v>822</v>
      </c>
    </row>
    <row r="41" spans="1:19" x14ac:dyDescent="0.25">
      <c r="E41">
        <v>689</v>
      </c>
      <c r="F41">
        <v>871</v>
      </c>
      <c r="G41" s="13">
        <v>166350</v>
      </c>
      <c r="H41" s="12">
        <v>168929</v>
      </c>
      <c r="I41" s="12">
        <v>170418</v>
      </c>
      <c r="J41" s="12">
        <v>172660</v>
      </c>
      <c r="K41" s="12">
        <v>156611</v>
      </c>
      <c r="L41" s="12">
        <v>124409</v>
      </c>
      <c r="M41" s="12">
        <v>110357</v>
      </c>
      <c r="N41" s="14">
        <v>160160</v>
      </c>
      <c r="O41" s="8">
        <v>991</v>
      </c>
      <c r="P41" s="8">
        <v>787</v>
      </c>
    </row>
    <row r="42" spans="1:19" x14ac:dyDescent="0.25">
      <c r="E42">
        <v>660</v>
      </c>
      <c r="F42">
        <v>766</v>
      </c>
      <c r="G42" s="15">
        <v>177121</v>
      </c>
      <c r="H42" s="16">
        <v>167755</v>
      </c>
      <c r="I42" s="16">
        <v>164298</v>
      </c>
      <c r="J42" s="16">
        <v>169962</v>
      </c>
      <c r="K42" s="16">
        <v>158213</v>
      </c>
      <c r="L42" s="16">
        <v>128309</v>
      </c>
      <c r="M42" s="16">
        <v>116884</v>
      </c>
      <c r="N42" s="17">
        <v>167601</v>
      </c>
      <c r="O42" s="8">
        <v>759</v>
      </c>
      <c r="P42" s="8">
        <v>639</v>
      </c>
    </row>
    <row r="43" spans="1:19" x14ac:dyDescent="0.25">
      <c r="E43">
        <v>590</v>
      </c>
      <c r="F43">
        <v>703</v>
      </c>
      <c r="G43" s="8">
        <v>801</v>
      </c>
      <c r="H43" s="8">
        <v>892</v>
      </c>
      <c r="I43" s="8">
        <v>970</v>
      </c>
      <c r="J43" s="8">
        <v>956</v>
      </c>
      <c r="K43" s="8">
        <v>920</v>
      </c>
      <c r="L43" s="8">
        <v>885</v>
      </c>
      <c r="M43" s="8">
        <v>808</v>
      </c>
      <c r="N43" s="8">
        <v>675</v>
      </c>
      <c r="O43" s="8">
        <v>569</v>
      </c>
      <c r="P43" s="8">
        <v>408</v>
      </c>
    </row>
    <row r="44" spans="1:19" x14ac:dyDescent="0.25">
      <c r="R44" t="s">
        <v>27</v>
      </c>
      <c r="S44">
        <f>AVERAGE(O37:O39)</f>
        <v>1253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126445</v>
      </c>
      <c r="H46">
        <f t="shared" ref="H46:N46" si="0">H37-$S$44</f>
        <v>131694</v>
      </c>
      <c r="I46">
        <f t="shared" si="0"/>
        <v>128272</v>
      </c>
      <c r="J46">
        <f t="shared" si="0"/>
        <v>136802</v>
      </c>
      <c r="K46">
        <f t="shared" si="0"/>
        <v>129136</v>
      </c>
      <c r="L46">
        <f t="shared" si="0"/>
        <v>109097</v>
      </c>
      <c r="M46">
        <f t="shared" si="0"/>
        <v>102148</v>
      </c>
      <c r="N46">
        <f t="shared" si="0"/>
        <v>125328</v>
      </c>
    </row>
    <row r="47" spans="1:19" x14ac:dyDescent="0.25">
      <c r="G47">
        <f t="shared" ref="G47:N51" si="1">G38-$S$44</f>
        <v>131061</v>
      </c>
      <c r="H47">
        <f t="shared" si="1"/>
        <v>133893</v>
      </c>
      <c r="I47">
        <f t="shared" si="1"/>
        <v>143378</v>
      </c>
      <c r="J47">
        <f t="shared" si="1"/>
        <v>148585</v>
      </c>
      <c r="K47">
        <f t="shared" si="1"/>
        <v>145718</v>
      </c>
      <c r="L47">
        <f t="shared" si="1"/>
        <v>113586</v>
      </c>
      <c r="M47">
        <f t="shared" si="1"/>
        <v>112540</v>
      </c>
      <c r="N47">
        <f t="shared" si="1"/>
        <v>151894</v>
      </c>
    </row>
    <row r="48" spans="1:19" x14ac:dyDescent="0.25">
      <c r="G48">
        <f t="shared" si="1"/>
        <v>145704</v>
      </c>
      <c r="H48">
        <f t="shared" si="1"/>
        <v>150201</v>
      </c>
      <c r="I48">
        <f t="shared" si="1"/>
        <v>156918</v>
      </c>
      <c r="J48">
        <f t="shared" si="1"/>
        <v>158373</v>
      </c>
      <c r="K48">
        <f t="shared" si="1"/>
        <v>163397</v>
      </c>
      <c r="L48">
        <f t="shared" si="1"/>
        <v>109841</v>
      </c>
      <c r="M48">
        <f t="shared" si="1"/>
        <v>100784</v>
      </c>
      <c r="N48">
        <f t="shared" si="1"/>
        <v>150869</v>
      </c>
    </row>
    <row r="49" spans="3:17" x14ac:dyDescent="0.25">
      <c r="G49">
        <f t="shared" si="1"/>
        <v>165821</v>
      </c>
      <c r="H49">
        <f t="shared" si="1"/>
        <v>164050</v>
      </c>
      <c r="I49">
        <f t="shared" si="1"/>
        <v>186029</v>
      </c>
      <c r="J49">
        <f t="shared" si="1"/>
        <v>178581</v>
      </c>
      <c r="K49">
        <f t="shared" si="1"/>
        <v>153735</v>
      </c>
      <c r="L49">
        <f t="shared" si="1"/>
        <v>126473</v>
      </c>
      <c r="M49">
        <f t="shared" si="1"/>
        <v>109750</v>
      </c>
      <c r="N49">
        <f t="shared" si="1"/>
        <v>134307</v>
      </c>
    </row>
    <row r="50" spans="3:17" x14ac:dyDescent="0.25">
      <c r="G50">
        <f t="shared" si="1"/>
        <v>165097</v>
      </c>
      <c r="H50">
        <f t="shared" si="1"/>
        <v>167676</v>
      </c>
      <c r="I50">
        <f t="shared" si="1"/>
        <v>169165</v>
      </c>
      <c r="J50">
        <f t="shared" si="1"/>
        <v>171407</v>
      </c>
      <c r="K50">
        <f t="shared" si="1"/>
        <v>155358</v>
      </c>
      <c r="L50">
        <f t="shared" si="1"/>
        <v>123156</v>
      </c>
      <c r="M50">
        <f t="shared" si="1"/>
        <v>109104</v>
      </c>
      <c r="N50">
        <f t="shared" si="1"/>
        <v>158907</v>
      </c>
    </row>
    <row r="51" spans="3:17" x14ac:dyDescent="0.25">
      <c r="G51">
        <f t="shared" si="1"/>
        <v>175868</v>
      </c>
      <c r="H51">
        <f t="shared" si="1"/>
        <v>166502</v>
      </c>
      <c r="I51">
        <f t="shared" si="1"/>
        <v>163045</v>
      </c>
      <c r="J51">
        <f t="shared" si="1"/>
        <v>168709</v>
      </c>
      <c r="K51">
        <f t="shared" si="1"/>
        <v>156960</v>
      </c>
      <c r="L51">
        <f t="shared" si="1"/>
        <v>127056</v>
      </c>
      <c r="M51">
        <f t="shared" si="1"/>
        <v>115631</v>
      </c>
      <c r="N51">
        <f t="shared" si="1"/>
        <v>166348</v>
      </c>
    </row>
    <row r="52" spans="3:17" x14ac:dyDescent="0.25">
      <c r="P52" t="s">
        <v>18</v>
      </c>
      <c r="Q52">
        <f>AVERAGE(G46:G51,N46:N51)</f>
        <v>149804.08333333334</v>
      </c>
    </row>
    <row r="54" spans="3:17" x14ac:dyDescent="0.25">
      <c r="D54" t="s">
        <v>28</v>
      </c>
      <c r="G54">
        <f>AVERAGE(G46:G51)</f>
        <v>151666</v>
      </c>
      <c r="H54">
        <f t="shared" ref="H54:M54" si="2">AVERAGE(H46:H51)</f>
        <v>152336</v>
      </c>
      <c r="I54">
        <f t="shared" si="2"/>
        <v>157801.16666666666</v>
      </c>
      <c r="J54">
        <f t="shared" si="2"/>
        <v>160409.5</v>
      </c>
      <c r="K54">
        <f t="shared" si="2"/>
        <v>150717.33333333334</v>
      </c>
      <c r="L54">
        <f t="shared" si="2"/>
        <v>118201.5</v>
      </c>
      <c r="M54">
        <f t="shared" si="2"/>
        <v>108326.16666666667</v>
      </c>
      <c r="N54">
        <f>AVERAGE(N46:N51)</f>
        <v>147942.16666666666</v>
      </c>
    </row>
    <row r="55" spans="3:17" x14ac:dyDescent="0.25">
      <c r="D55" t="s">
        <v>29</v>
      </c>
      <c r="G55">
        <f>MEDIAN(G46:G51)</f>
        <v>155400.5</v>
      </c>
      <c r="H55">
        <f t="shared" ref="H55:N55" si="3">MEDIAN(H46:H51)</f>
        <v>157125.5</v>
      </c>
      <c r="I55">
        <f t="shared" si="3"/>
        <v>159981.5</v>
      </c>
      <c r="J55">
        <f t="shared" si="3"/>
        <v>163541</v>
      </c>
      <c r="K55">
        <f t="shared" si="3"/>
        <v>154546.5</v>
      </c>
      <c r="L55">
        <f t="shared" si="3"/>
        <v>118371</v>
      </c>
      <c r="M55">
        <f t="shared" si="3"/>
        <v>109427</v>
      </c>
      <c r="N55">
        <f t="shared" si="3"/>
        <v>151381.5</v>
      </c>
    </row>
    <row r="56" spans="3:17" x14ac:dyDescent="0.25">
      <c r="D56" t="s">
        <v>30</v>
      </c>
      <c r="G56">
        <f>STDEV(G46:G51)</f>
        <v>20311.094997562293</v>
      </c>
      <c r="H56">
        <f t="shared" ref="H56:N56" si="4">STDEV(H46:H51)</f>
        <v>16395.143122278623</v>
      </c>
      <c r="I56">
        <f t="shared" si="4"/>
        <v>20170.396499986527</v>
      </c>
      <c r="J56">
        <f t="shared" si="4"/>
        <v>15628.885484896227</v>
      </c>
      <c r="K56">
        <f t="shared" si="4"/>
        <v>12009.44807502271</v>
      </c>
      <c r="L56">
        <f t="shared" si="4"/>
        <v>8312.155839491943</v>
      </c>
      <c r="M56">
        <f t="shared" si="4"/>
        <v>5810.3929098355011</v>
      </c>
      <c r="N56">
        <f t="shared" si="4"/>
        <v>15365.571351780796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84.406911471594285</v>
      </c>
      <c r="H61">
        <f t="shared" ref="H61:N61" si="5">H46/$Q$52*100</f>
        <v>87.91082130048747</v>
      </c>
      <c r="I61">
        <f t="shared" si="5"/>
        <v>85.626504395463172</v>
      </c>
      <c r="J61">
        <f t="shared" si="5"/>
        <v>91.320608194369413</v>
      </c>
      <c r="K61">
        <f t="shared" si="5"/>
        <v>86.203257699361771</v>
      </c>
      <c r="L61">
        <f t="shared" si="5"/>
        <v>72.82645277248227</v>
      </c>
      <c r="M61">
        <f>M46/$Q$52*100</f>
        <v>68.187727415084922</v>
      </c>
      <c r="N61">
        <f t="shared" si="5"/>
        <v>83.661270915512418</v>
      </c>
    </row>
    <row r="62" spans="3:17" x14ac:dyDescent="0.25">
      <c r="G62">
        <f t="shared" ref="G62:N66" si="6">G47/$Q$52*100</f>
        <v>87.488269400756195</v>
      </c>
      <c r="H62">
        <f t="shared" si="6"/>
        <v>89.378738563534924</v>
      </c>
      <c r="I62">
        <f t="shared" si="6"/>
        <v>95.710341674042027</v>
      </c>
      <c r="J62">
        <f t="shared" si="6"/>
        <v>99.186214883995703</v>
      </c>
      <c r="K62">
        <f t="shared" si="6"/>
        <v>97.272381872100723</v>
      </c>
      <c r="L62">
        <f t="shared" si="6"/>
        <v>75.82303330627947</v>
      </c>
      <c r="M62">
        <f t="shared" si="6"/>
        <v>75.124787986976315</v>
      </c>
      <c r="N62">
        <f t="shared" si="6"/>
        <v>101.39509993330176</v>
      </c>
    </row>
    <row r="63" spans="3:17" x14ac:dyDescent="0.25">
      <c r="G63">
        <f t="shared" si="6"/>
        <v>97.263036332454206</v>
      </c>
      <c r="H63">
        <f t="shared" si="6"/>
        <v>100.26495717462085</v>
      </c>
      <c r="I63">
        <f t="shared" si="6"/>
        <v>104.7488135893047</v>
      </c>
      <c r="J63">
        <f t="shared" si="6"/>
        <v>105.72008217399502</v>
      </c>
      <c r="K63">
        <f t="shared" si="6"/>
        <v>109.07379582999795</v>
      </c>
      <c r="L63">
        <f t="shared" si="6"/>
        <v>73.323101450839403</v>
      </c>
      <c r="M63">
        <f t="shared" si="6"/>
        <v>67.277204838096864</v>
      </c>
      <c r="N63">
        <f t="shared" si="6"/>
        <v>100.71087292346836</v>
      </c>
    </row>
    <row r="64" spans="3:17" x14ac:dyDescent="0.25">
      <c r="G64">
        <f t="shared" si="6"/>
        <v>110.69190926593566</v>
      </c>
      <c r="H64">
        <f t="shared" si="6"/>
        <v>109.5096985006528</v>
      </c>
      <c r="I64">
        <f t="shared" si="6"/>
        <v>124.18152820711941</v>
      </c>
      <c r="J64">
        <f t="shared" si="6"/>
        <v>119.20970111517877</v>
      </c>
      <c r="K64">
        <f t="shared" si="6"/>
        <v>102.62403839681717</v>
      </c>
      <c r="L64">
        <f t="shared" si="6"/>
        <v>84.425602550887291</v>
      </c>
      <c r="M64">
        <f t="shared" si="6"/>
        <v>73.26235544313711</v>
      </c>
      <c r="N64">
        <f t="shared" si="6"/>
        <v>89.655099521652986</v>
      </c>
    </row>
    <row r="65" spans="4:14" x14ac:dyDescent="0.25">
      <c r="G65">
        <f t="shared" si="6"/>
        <v>110.20861135850213</v>
      </c>
      <c r="H65">
        <f t="shared" si="6"/>
        <v>111.93019326909757</v>
      </c>
      <c r="I65">
        <f t="shared" si="6"/>
        <v>112.92415816435799</v>
      </c>
      <c r="J65">
        <f t="shared" si="6"/>
        <v>114.42077958489114</v>
      </c>
      <c r="K65">
        <f t="shared" si="6"/>
        <v>103.70745345726557</v>
      </c>
      <c r="L65">
        <f t="shared" si="6"/>
        <v>82.211377193211803</v>
      </c>
      <c r="M65">
        <f t="shared" si="6"/>
        <v>72.831125542305529</v>
      </c>
      <c r="N65">
        <f t="shared" si="6"/>
        <v>106.07654775765458</v>
      </c>
    </row>
    <row r="66" spans="4:14" x14ac:dyDescent="0.25">
      <c r="G66">
        <f t="shared" si="6"/>
        <v>117.39866903939533</v>
      </c>
      <c r="H66">
        <f t="shared" si="6"/>
        <v>111.14650301588351</v>
      </c>
      <c r="I66">
        <f t="shared" si="6"/>
        <v>108.83882226174298</v>
      </c>
      <c r="J66">
        <f t="shared" si="6"/>
        <v>112.61976058730041</v>
      </c>
      <c r="K66">
        <f t="shared" si="6"/>
        <v>104.77685020824421</v>
      </c>
      <c r="L66">
        <f t="shared" si="6"/>
        <v>84.814777523309601</v>
      </c>
      <c r="M66">
        <f t="shared" si="6"/>
        <v>77.188149633215374</v>
      </c>
      <c r="N66">
        <f t="shared" si="6"/>
        <v>111.04370207977196</v>
      </c>
    </row>
    <row r="69" spans="4:14" x14ac:dyDescent="0.25">
      <c r="D69" s="1" t="s">
        <v>28</v>
      </c>
      <c r="G69">
        <f t="shared" ref="G69:N69" si="7">AVERAGE(G61:G66)</f>
        <v>101.24290114477297</v>
      </c>
      <c r="H69">
        <f t="shared" si="7"/>
        <v>101.69015197071286</v>
      </c>
      <c r="I69">
        <f t="shared" si="7"/>
        <v>105.33836138200503</v>
      </c>
      <c r="J69">
        <f t="shared" si="7"/>
        <v>107.07952442328843</v>
      </c>
      <c r="K69">
        <f t="shared" si="7"/>
        <v>100.60962957729789</v>
      </c>
      <c r="L69">
        <f t="shared" si="7"/>
        <v>78.904057466168311</v>
      </c>
      <c r="M69">
        <f t="shared" si="7"/>
        <v>72.311891809802674</v>
      </c>
      <c r="N69">
        <f t="shared" si="7"/>
        <v>98.757098855227014</v>
      </c>
    </row>
    <row r="70" spans="4:14" x14ac:dyDescent="0.25">
      <c r="D70" s="1" t="s">
        <v>29</v>
      </c>
      <c r="G70">
        <f t="shared" ref="G70:N70" si="8">MEDIAN(G61:G66)</f>
        <v>103.73582384547817</v>
      </c>
      <c r="H70">
        <f t="shared" si="8"/>
        <v>104.88732783763683</v>
      </c>
      <c r="I70">
        <f t="shared" si="8"/>
        <v>106.79381792552384</v>
      </c>
      <c r="J70">
        <f t="shared" si="8"/>
        <v>109.16992138064771</v>
      </c>
      <c r="K70">
        <f t="shared" si="8"/>
        <v>103.16574592704137</v>
      </c>
      <c r="L70">
        <f t="shared" si="8"/>
        <v>79.017205249745643</v>
      </c>
      <c r="M70">
        <f t="shared" si="8"/>
        <v>73.046740492721312</v>
      </c>
      <c r="N70">
        <f t="shared" si="8"/>
        <v>101.05298642838505</v>
      </c>
    </row>
    <row r="71" spans="4:14" x14ac:dyDescent="0.25">
      <c r="D71" s="1" t="s">
        <v>30</v>
      </c>
      <c r="G71">
        <f t="shared" ref="G71:N71" si="9">STDEV(G61:G66)</f>
        <v>13.558438825974802</v>
      </c>
      <c r="H71">
        <f t="shared" si="9"/>
        <v>10.944390004241285</v>
      </c>
      <c r="I71">
        <f t="shared" si="9"/>
        <v>13.464517155453654</v>
      </c>
      <c r="J71">
        <f t="shared" si="9"/>
        <v>10.432883494984548</v>
      </c>
      <c r="K71">
        <f t="shared" si="9"/>
        <v>8.0167695084119597</v>
      </c>
      <c r="L71">
        <f t="shared" si="9"/>
        <v>5.5486844247071208</v>
      </c>
      <c r="M71">
        <f t="shared" si="9"/>
        <v>3.8786612357599282</v>
      </c>
      <c r="N71">
        <f t="shared" si="9"/>
        <v>10.257111161376308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7CB-88CC-4526-B7B8-CC441B8CAC6F}">
  <dimension ref="A1:S71"/>
  <sheetViews>
    <sheetView topLeftCell="A49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67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68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69</v>
      </c>
    </row>
    <row r="26" spans="1:5" x14ac:dyDescent="0.25">
      <c r="A26" t="s">
        <v>44</v>
      </c>
      <c r="B26" t="s">
        <v>70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58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71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660</v>
      </c>
      <c r="F36">
        <v>984</v>
      </c>
      <c r="G36" s="8">
        <v>1152</v>
      </c>
      <c r="H36" s="8">
        <v>1328</v>
      </c>
      <c r="I36" s="8">
        <v>1511</v>
      </c>
      <c r="J36" s="8">
        <v>1532</v>
      </c>
      <c r="K36" s="8">
        <v>1504</v>
      </c>
      <c r="L36" s="8">
        <v>1504</v>
      </c>
      <c r="M36" s="8">
        <v>1335</v>
      </c>
      <c r="N36" s="8">
        <v>1061</v>
      </c>
      <c r="O36" s="8">
        <v>899</v>
      </c>
      <c r="P36" s="8">
        <v>675</v>
      </c>
    </row>
    <row r="37" spans="1:19" x14ac:dyDescent="0.25">
      <c r="E37">
        <v>822</v>
      </c>
      <c r="F37">
        <v>1230</v>
      </c>
      <c r="G37" s="9">
        <v>238645</v>
      </c>
      <c r="H37" s="10">
        <v>234359</v>
      </c>
      <c r="I37" s="10">
        <v>230550</v>
      </c>
      <c r="J37" s="10">
        <v>236551</v>
      </c>
      <c r="K37" s="10">
        <v>223130</v>
      </c>
      <c r="L37" s="10">
        <v>161136</v>
      </c>
      <c r="M37" s="10">
        <v>130136</v>
      </c>
      <c r="N37" s="11">
        <v>237127</v>
      </c>
      <c r="O37" s="12">
        <v>6204</v>
      </c>
      <c r="P37" s="8">
        <v>956</v>
      </c>
    </row>
    <row r="38" spans="1:19" x14ac:dyDescent="0.25">
      <c r="E38">
        <v>1005</v>
      </c>
      <c r="F38">
        <v>1553</v>
      </c>
      <c r="G38" s="13">
        <v>236495</v>
      </c>
      <c r="H38" s="12">
        <v>219933</v>
      </c>
      <c r="I38" s="12">
        <v>223615</v>
      </c>
      <c r="J38" s="12">
        <v>236558</v>
      </c>
      <c r="K38" s="12">
        <v>223861</v>
      </c>
      <c r="L38" s="12">
        <v>159647</v>
      </c>
      <c r="M38" s="12">
        <v>132567</v>
      </c>
      <c r="N38" s="14">
        <v>264094</v>
      </c>
      <c r="O38" s="12">
        <v>1693</v>
      </c>
      <c r="P38" s="8">
        <v>1209</v>
      </c>
    </row>
    <row r="39" spans="1:19" x14ac:dyDescent="0.25">
      <c r="E39">
        <v>1061</v>
      </c>
      <c r="F39">
        <v>1567</v>
      </c>
      <c r="G39" s="13">
        <v>252817</v>
      </c>
      <c r="H39" s="12">
        <v>238230</v>
      </c>
      <c r="I39" s="12">
        <v>234956</v>
      </c>
      <c r="J39" s="12">
        <v>219413</v>
      </c>
      <c r="K39" s="12">
        <v>227831</v>
      </c>
      <c r="L39" s="12">
        <v>129848</v>
      </c>
      <c r="M39" s="12">
        <v>132490</v>
      </c>
      <c r="N39" s="14">
        <v>240816</v>
      </c>
      <c r="O39" s="12">
        <v>1820</v>
      </c>
      <c r="P39" s="8">
        <v>1300</v>
      </c>
    </row>
    <row r="40" spans="1:19" x14ac:dyDescent="0.25">
      <c r="E40">
        <v>1068</v>
      </c>
      <c r="F40">
        <v>1398</v>
      </c>
      <c r="G40" s="13">
        <v>291518</v>
      </c>
      <c r="H40" s="12">
        <v>260441</v>
      </c>
      <c r="I40" s="12">
        <v>276531</v>
      </c>
      <c r="J40" s="12">
        <v>239614</v>
      </c>
      <c r="K40" s="12">
        <v>214158</v>
      </c>
      <c r="L40" s="12">
        <v>160876</v>
      </c>
      <c r="M40" s="12">
        <v>150084</v>
      </c>
      <c r="N40" s="14">
        <v>251658</v>
      </c>
      <c r="O40" s="8">
        <v>1750</v>
      </c>
      <c r="P40" s="8">
        <v>1230</v>
      </c>
    </row>
    <row r="41" spans="1:19" x14ac:dyDescent="0.25">
      <c r="E41">
        <v>1068</v>
      </c>
      <c r="F41">
        <v>1363</v>
      </c>
      <c r="G41" s="13">
        <v>256724</v>
      </c>
      <c r="H41" s="12">
        <v>257489</v>
      </c>
      <c r="I41" s="12">
        <v>241582</v>
      </c>
      <c r="J41" s="12">
        <v>258832</v>
      </c>
      <c r="K41" s="12">
        <v>236825</v>
      </c>
      <c r="L41" s="12">
        <v>165591</v>
      </c>
      <c r="M41" s="12">
        <v>140430</v>
      </c>
      <c r="N41" s="14">
        <v>271317</v>
      </c>
      <c r="O41" s="8">
        <v>1546</v>
      </c>
      <c r="P41" s="8">
        <v>1173</v>
      </c>
    </row>
    <row r="42" spans="1:19" x14ac:dyDescent="0.25">
      <c r="E42">
        <v>1019</v>
      </c>
      <c r="F42">
        <v>1237</v>
      </c>
      <c r="G42" s="15">
        <v>287647</v>
      </c>
      <c r="H42" s="16">
        <v>270018</v>
      </c>
      <c r="I42" s="16">
        <v>265408</v>
      </c>
      <c r="J42" s="16">
        <v>267657</v>
      </c>
      <c r="K42" s="16">
        <v>262724</v>
      </c>
      <c r="L42" s="16">
        <v>167664</v>
      </c>
      <c r="M42" s="16">
        <v>153794</v>
      </c>
      <c r="N42" s="17">
        <v>278688</v>
      </c>
      <c r="O42" s="8">
        <v>1152</v>
      </c>
      <c r="P42" s="8">
        <v>1019</v>
      </c>
    </row>
    <row r="43" spans="1:19" x14ac:dyDescent="0.25">
      <c r="E43">
        <v>878</v>
      </c>
      <c r="F43">
        <v>963</v>
      </c>
      <c r="G43" s="8">
        <v>1180</v>
      </c>
      <c r="H43" s="8">
        <v>1342</v>
      </c>
      <c r="I43" s="8">
        <v>1504</v>
      </c>
      <c r="J43" s="8">
        <v>1454</v>
      </c>
      <c r="K43" s="8">
        <v>1440</v>
      </c>
      <c r="L43" s="8">
        <v>1293</v>
      </c>
      <c r="M43" s="8">
        <v>1230</v>
      </c>
      <c r="N43" s="8">
        <v>1033</v>
      </c>
      <c r="O43" s="8">
        <v>836</v>
      </c>
      <c r="P43" s="8">
        <v>653</v>
      </c>
    </row>
    <row r="44" spans="1:19" x14ac:dyDescent="0.25">
      <c r="R44" t="s">
        <v>27</v>
      </c>
      <c r="S44">
        <f>AVERAGE(O37:O39)</f>
        <v>3239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235406</v>
      </c>
      <c r="H46">
        <f t="shared" ref="H46:N46" si="0">H37-$S$44</f>
        <v>231120</v>
      </c>
      <c r="I46">
        <f t="shared" si="0"/>
        <v>227311</v>
      </c>
      <c r="J46">
        <f t="shared" si="0"/>
        <v>233312</v>
      </c>
      <c r="K46">
        <f t="shared" si="0"/>
        <v>219891</v>
      </c>
      <c r="L46">
        <f t="shared" si="0"/>
        <v>157897</v>
      </c>
      <c r="M46">
        <f t="shared" si="0"/>
        <v>126897</v>
      </c>
      <c r="N46">
        <f t="shared" si="0"/>
        <v>233888</v>
      </c>
    </row>
    <row r="47" spans="1:19" x14ac:dyDescent="0.25">
      <c r="G47">
        <f t="shared" ref="G47:N51" si="1">G38-$S$44</f>
        <v>233256</v>
      </c>
      <c r="H47">
        <f t="shared" si="1"/>
        <v>216694</v>
      </c>
      <c r="I47">
        <f t="shared" si="1"/>
        <v>220376</v>
      </c>
      <c r="J47">
        <f t="shared" si="1"/>
        <v>233319</v>
      </c>
      <c r="K47">
        <f t="shared" si="1"/>
        <v>220622</v>
      </c>
      <c r="L47">
        <f t="shared" si="1"/>
        <v>156408</v>
      </c>
      <c r="M47">
        <f t="shared" si="1"/>
        <v>129328</v>
      </c>
      <c r="N47">
        <f t="shared" si="1"/>
        <v>260855</v>
      </c>
    </row>
    <row r="48" spans="1:19" x14ac:dyDescent="0.25">
      <c r="G48">
        <f t="shared" si="1"/>
        <v>249578</v>
      </c>
      <c r="H48">
        <f t="shared" si="1"/>
        <v>234991</v>
      </c>
      <c r="I48">
        <f t="shared" si="1"/>
        <v>231717</v>
      </c>
      <c r="J48">
        <f t="shared" si="1"/>
        <v>216174</v>
      </c>
      <c r="K48">
        <f t="shared" si="1"/>
        <v>224592</v>
      </c>
      <c r="L48">
        <f t="shared" si="1"/>
        <v>126609</v>
      </c>
      <c r="M48">
        <f t="shared" si="1"/>
        <v>129251</v>
      </c>
      <c r="N48">
        <f t="shared" si="1"/>
        <v>237577</v>
      </c>
    </row>
    <row r="49" spans="3:17" x14ac:dyDescent="0.25">
      <c r="G49">
        <f t="shared" si="1"/>
        <v>288279</v>
      </c>
      <c r="H49">
        <f t="shared" si="1"/>
        <v>257202</v>
      </c>
      <c r="I49">
        <f t="shared" si="1"/>
        <v>273292</v>
      </c>
      <c r="J49">
        <f t="shared" si="1"/>
        <v>236375</v>
      </c>
      <c r="K49">
        <f t="shared" si="1"/>
        <v>210919</v>
      </c>
      <c r="L49">
        <f t="shared" si="1"/>
        <v>157637</v>
      </c>
      <c r="M49">
        <f t="shared" si="1"/>
        <v>146845</v>
      </c>
      <c r="N49">
        <f t="shared" si="1"/>
        <v>248419</v>
      </c>
    </row>
    <row r="50" spans="3:17" x14ac:dyDescent="0.25">
      <c r="G50">
        <f t="shared" si="1"/>
        <v>253485</v>
      </c>
      <c r="H50">
        <f t="shared" si="1"/>
        <v>254250</v>
      </c>
      <c r="I50">
        <f t="shared" si="1"/>
        <v>238343</v>
      </c>
      <c r="J50">
        <f t="shared" si="1"/>
        <v>255593</v>
      </c>
      <c r="K50">
        <f t="shared" si="1"/>
        <v>233586</v>
      </c>
      <c r="L50">
        <f t="shared" si="1"/>
        <v>162352</v>
      </c>
      <c r="M50">
        <f t="shared" si="1"/>
        <v>137191</v>
      </c>
      <c r="N50">
        <f t="shared" si="1"/>
        <v>268078</v>
      </c>
    </row>
    <row r="51" spans="3:17" x14ac:dyDescent="0.25">
      <c r="G51">
        <f t="shared" si="1"/>
        <v>284408</v>
      </c>
      <c r="H51">
        <f t="shared" si="1"/>
        <v>266779</v>
      </c>
      <c r="I51">
        <f t="shared" si="1"/>
        <v>262169</v>
      </c>
      <c r="J51">
        <f t="shared" si="1"/>
        <v>264418</v>
      </c>
      <c r="K51">
        <f t="shared" si="1"/>
        <v>259485</v>
      </c>
      <c r="L51">
        <f t="shared" si="1"/>
        <v>164425</v>
      </c>
      <c r="M51">
        <f t="shared" si="1"/>
        <v>150555</v>
      </c>
      <c r="N51">
        <f t="shared" si="1"/>
        <v>275449</v>
      </c>
    </row>
    <row r="52" spans="3:17" x14ac:dyDescent="0.25">
      <c r="P52" t="s">
        <v>18</v>
      </c>
      <c r="Q52">
        <f>AVERAGE(G46:G51,N46:N51)</f>
        <v>255723.16666666666</v>
      </c>
    </row>
    <row r="54" spans="3:17" x14ac:dyDescent="0.25">
      <c r="D54" t="s">
        <v>28</v>
      </c>
      <c r="G54">
        <f>AVERAGE(G46:G51)</f>
        <v>257402</v>
      </c>
      <c r="H54">
        <f t="shared" ref="H54:M54" si="2">AVERAGE(H46:H51)</f>
        <v>243506</v>
      </c>
      <c r="I54">
        <f t="shared" si="2"/>
        <v>242201.33333333334</v>
      </c>
      <c r="J54">
        <f t="shared" si="2"/>
        <v>239865.16666666666</v>
      </c>
      <c r="K54">
        <f t="shared" si="2"/>
        <v>228182.5</v>
      </c>
      <c r="L54">
        <f t="shared" si="2"/>
        <v>154221.33333333334</v>
      </c>
      <c r="M54">
        <f t="shared" si="2"/>
        <v>136677.83333333334</v>
      </c>
      <c r="N54">
        <f>AVERAGE(N46:N51)</f>
        <v>254044.33333333334</v>
      </c>
    </row>
    <row r="55" spans="3:17" x14ac:dyDescent="0.25">
      <c r="D55" t="s">
        <v>29</v>
      </c>
      <c r="G55">
        <f>MEDIAN(G46:G51)</f>
        <v>251531.5</v>
      </c>
      <c r="H55">
        <f t="shared" ref="H55:N55" si="3">MEDIAN(H46:H51)</f>
        <v>244620.5</v>
      </c>
      <c r="I55">
        <f t="shared" si="3"/>
        <v>235030</v>
      </c>
      <c r="J55">
        <f t="shared" si="3"/>
        <v>234847</v>
      </c>
      <c r="K55">
        <f t="shared" si="3"/>
        <v>222607</v>
      </c>
      <c r="L55">
        <f t="shared" si="3"/>
        <v>157767</v>
      </c>
      <c r="M55">
        <f t="shared" si="3"/>
        <v>133259.5</v>
      </c>
      <c r="N55">
        <f t="shared" si="3"/>
        <v>254637</v>
      </c>
    </row>
    <row r="56" spans="3:17" x14ac:dyDescent="0.25">
      <c r="D56" t="s">
        <v>30</v>
      </c>
      <c r="G56">
        <f>STDEV(G46:G51)</f>
        <v>23774.458403925841</v>
      </c>
      <c r="H56">
        <f t="shared" ref="H56:N56" si="4">STDEV(H46:H51)</f>
        <v>18917.970535974517</v>
      </c>
      <c r="I56">
        <f t="shared" si="4"/>
        <v>20919.906545361686</v>
      </c>
      <c r="J56">
        <f t="shared" si="4"/>
        <v>17375.012511266479</v>
      </c>
      <c r="K56">
        <f t="shared" si="4"/>
        <v>17005.143771812105</v>
      </c>
      <c r="L56">
        <f t="shared" si="4"/>
        <v>13875.318528475902</v>
      </c>
      <c r="M56">
        <f t="shared" si="4"/>
        <v>10010.524230362098</v>
      </c>
      <c r="N56">
        <f t="shared" si="4"/>
        <v>16796.332643367914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92.055015221538397</v>
      </c>
      <c r="H61">
        <f t="shared" ref="H61:N61" si="5">H46/$Q$52*100</f>
        <v>90.3789840445951</v>
      </c>
      <c r="I61">
        <f t="shared" si="5"/>
        <v>88.889482702323292</v>
      </c>
      <c r="J61">
        <f t="shared" si="5"/>
        <v>91.236160978766762</v>
      </c>
      <c r="K61">
        <f t="shared" si="5"/>
        <v>85.987907496322521</v>
      </c>
      <c r="L61">
        <f t="shared" si="5"/>
        <v>61.74528575497331</v>
      </c>
      <c r="M61">
        <f>M46/$Q$52*100</f>
        <v>49.622801740684423</v>
      </c>
      <c r="N61">
        <f t="shared" si="5"/>
        <v>91.461404552709666</v>
      </c>
    </row>
    <row r="62" spans="3:17" x14ac:dyDescent="0.25">
      <c r="G62">
        <f t="shared" ref="G62:N66" si="6">G47/$Q$52*100</f>
        <v>91.214262297966755</v>
      </c>
      <c r="H62">
        <f t="shared" si="6"/>
        <v>84.737727451365046</v>
      </c>
      <c r="I62">
        <f t="shared" si="6"/>
        <v>86.177565713965436</v>
      </c>
      <c r="J62">
        <f t="shared" si="6"/>
        <v>91.238898313866756</v>
      </c>
      <c r="K62">
        <f t="shared" si="6"/>
        <v>86.27376349033689</v>
      </c>
      <c r="L62">
        <f t="shared" si="6"/>
        <v>61.163015474416014</v>
      </c>
      <c r="M62">
        <f t="shared" si="6"/>
        <v>50.573439116127531</v>
      </c>
      <c r="N62">
        <f t="shared" si="6"/>
        <v>102.00679250152672</v>
      </c>
    </row>
    <row r="63" spans="3:17" x14ac:dyDescent="0.25">
      <c r="G63">
        <f t="shared" si="6"/>
        <v>97.596945655425557</v>
      </c>
      <c r="H63">
        <f t="shared" si="6"/>
        <v>91.892730354895505</v>
      </c>
      <c r="I63">
        <f t="shared" si="6"/>
        <v>90.612439623838029</v>
      </c>
      <c r="J63">
        <f t="shared" si="6"/>
        <v>84.534382558222148</v>
      </c>
      <c r="K63">
        <f t="shared" si="6"/>
        <v>87.826223539908725</v>
      </c>
      <c r="L63">
        <f t="shared" si="6"/>
        <v>49.510179953712971</v>
      </c>
      <c r="M63">
        <f t="shared" si="6"/>
        <v>50.543328430027522</v>
      </c>
      <c r="N63">
        <f t="shared" si="6"/>
        <v>92.90398015041005</v>
      </c>
    </row>
    <row r="64" spans="3:17" x14ac:dyDescent="0.25">
      <c r="G64">
        <f t="shared" si="6"/>
        <v>112.73088932758668</v>
      </c>
      <c r="H64">
        <f t="shared" si="6"/>
        <v>100.57829462719778</v>
      </c>
      <c r="I64">
        <f t="shared" si="6"/>
        <v>106.87025487848514</v>
      </c>
      <c r="J64">
        <f t="shared" si="6"/>
        <v>92.433940608952781</v>
      </c>
      <c r="K64">
        <f t="shared" si="6"/>
        <v>82.479425993864467</v>
      </c>
      <c r="L64">
        <f t="shared" si="6"/>
        <v>61.643613308401854</v>
      </c>
      <c r="M64">
        <f t="shared" si="6"/>
        <v>57.423424679943615</v>
      </c>
      <c r="N64">
        <f t="shared" si="6"/>
        <v>97.14372117243974</v>
      </c>
    </row>
    <row r="65" spans="4:14" x14ac:dyDescent="0.25">
      <c r="G65">
        <f t="shared" si="6"/>
        <v>99.124769689097391</v>
      </c>
      <c r="H65">
        <f t="shared" si="6"/>
        <v>99.423921310740326</v>
      </c>
      <c r="I65">
        <f t="shared" si="6"/>
        <v>93.203522819924416</v>
      </c>
      <c r="J65">
        <f t="shared" si="6"/>
        <v>99.949098602069043</v>
      </c>
      <c r="K65">
        <f t="shared" si="6"/>
        <v>91.343308095538205</v>
      </c>
      <c r="L65">
        <f t="shared" si="6"/>
        <v>63.487404022188052</v>
      </c>
      <c r="M65">
        <f t="shared" si="6"/>
        <v>53.648248529171191</v>
      </c>
      <c r="N65">
        <f t="shared" si="6"/>
        <v>104.83133127685602</v>
      </c>
    </row>
    <row r="66" spans="4:14" x14ac:dyDescent="0.25">
      <c r="G66">
        <f t="shared" si="6"/>
        <v>111.21714301728628</v>
      </c>
      <c r="H66">
        <f t="shared" si="6"/>
        <v>104.32336009187017</v>
      </c>
      <c r="I66">
        <f t="shared" si="6"/>
        <v>102.520629404584</v>
      </c>
      <c r="J66">
        <f t="shared" si="6"/>
        <v>103.40009606742709</v>
      </c>
      <c r="K66">
        <f t="shared" si="6"/>
        <v>101.47105691766944</v>
      </c>
      <c r="L66">
        <f t="shared" si="6"/>
        <v>64.298046259659699</v>
      </c>
      <c r="M66">
        <f t="shared" si="6"/>
        <v>58.874212282943994</v>
      </c>
      <c r="N66">
        <f t="shared" si="6"/>
        <v>107.71374513715679</v>
      </c>
    </row>
    <row r="69" spans="4:14" x14ac:dyDescent="0.25">
      <c r="D69" s="1" t="s">
        <v>28</v>
      </c>
      <c r="G69">
        <f t="shared" ref="G69:N69" si="7">AVERAGE(G61:G66)</f>
        <v>100.65650420148351</v>
      </c>
      <c r="H69">
        <f t="shared" si="7"/>
        <v>95.222502980110661</v>
      </c>
      <c r="I69">
        <f t="shared" si="7"/>
        <v>94.712315857186738</v>
      </c>
      <c r="J69">
        <f t="shared" si="7"/>
        <v>93.798762854884089</v>
      </c>
      <c r="K69">
        <f t="shared" si="7"/>
        <v>89.230280922273366</v>
      </c>
      <c r="L69">
        <f t="shared" si="7"/>
        <v>60.307924128891983</v>
      </c>
      <c r="M69">
        <f t="shared" si="7"/>
        <v>53.447575796483044</v>
      </c>
      <c r="N69">
        <f t="shared" si="7"/>
        <v>99.343495798516486</v>
      </c>
    </row>
    <row r="70" spans="4:14" x14ac:dyDescent="0.25">
      <c r="D70" s="1" t="s">
        <v>29</v>
      </c>
      <c r="G70">
        <f t="shared" ref="G70:N70" si="8">MEDIAN(G61:G66)</f>
        <v>98.360857672261474</v>
      </c>
      <c r="H70">
        <f t="shared" si="8"/>
        <v>95.658325832817923</v>
      </c>
      <c r="I70">
        <f t="shared" si="8"/>
        <v>91.907981221881215</v>
      </c>
      <c r="J70">
        <f t="shared" si="8"/>
        <v>91.836419461409776</v>
      </c>
      <c r="K70">
        <f t="shared" si="8"/>
        <v>87.049993515122807</v>
      </c>
      <c r="L70">
        <f t="shared" si="8"/>
        <v>61.694449531687582</v>
      </c>
      <c r="M70">
        <f t="shared" si="8"/>
        <v>52.110843822649358</v>
      </c>
      <c r="N70">
        <f t="shared" si="8"/>
        <v>99.575256836983229</v>
      </c>
    </row>
    <row r="71" spans="4:14" x14ac:dyDescent="0.25">
      <c r="D71" s="1" t="s">
        <v>30</v>
      </c>
      <c r="G71">
        <f t="shared" ref="G71:N71" si="9">STDEV(G61:G66)</f>
        <v>9.296951353224749</v>
      </c>
      <c r="H71">
        <f t="shared" si="9"/>
        <v>7.3978321098432032</v>
      </c>
      <c r="I71">
        <f t="shared" si="9"/>
        <v>8.1806849250504676</v>
      </c>
      <c r="J71">
        <f t="shared" si="9"/>
        <v>6.7944616585773323</v>
      </c>
      <c r="K71">
        <f t="shared" si="9"/>
        <v>6.6498252753056946</v>
      </c>
      <c r="L71">
        <f t="shared" si="9"/>
        <v>5.4259137759553377</v>
      </c>
      <c r="M71">
        <f t="shared" si="9"/>
        <v>3.9145941921682641</v>
      </c>
      <c r="N71">
        <f t="shared" si="9"/>
        <v>6.5681701279969751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3F2C-923D-4A58-9F07-65D19F2D6F9C}">
  <dimension ref="A1:S71"/>
  <sheetViews>
    <sheetView topLeftCell="A49" workbookViewId="0">
      <selection activeCell="E36" sqref="E36:P43"/>
    </sheetView>
  </sheetViews>
  <sheetFormatPr defaultRowHeight="15" x14ac:dyDescent="0.25"/>
  <cols>
    <col min="1" max="1" width="16.28515625" customWidth="1"/>
  </cols>
  <sheetData>
    <row r="1" spans="1:6" x14ac:dyDescent="0.25">
      <c r="A1" s="1" t="s">
        <v>0</v>
      </c>
    </row>
    <row r="2" spans="1:6" x14ac:dyDescent="0.25">
      <c r="A2" t="s">
        <v>1</v>
      </c>
      <c r="C2" s="2">
        <v>45390</v>
      </c>
    </row>
    <row r="3" spans="1:6" x14ac:dyDescent="0.25">
      <c r="A3" t="s">
        <v>2</v>
      </c>
      <c r="C3" s="2">
        <v>45393</v>
      </c>
    </row>
    <row r="4" spans="1:6" x14ac:dyDescent="0.25">
      <c r="A4" t="s">
        <v>3</v>
      </c>
      <c r="C4" t="s">
        <v>4</v>
      </c>
      <c r="D4" s="3"/>
    </row>
    <row r="5" spans="1:6" x14ac:dyDescent="0.25">
      <c r="D5" s="3"/>
    </row>
    <row r="6" spans="1:6" x14ac:dyDescent="0.25">
      <c r="A6" s="1" t="s">
        <v>5</v>
      </c>
      <c r="D6" s="3"/>
    </row>
    <row r="7" spans="1:6" x14ac:dyDescent="0.25">
      <c r="A7" t="s">
        <v>6</v>
      </c>
      <c r="C7" t="s">
        <v>7</v>
      </c>
      <c r="D7" s="3"/>
    </row>
    <row r="8" spans="1:6" x14ac:dyDescent="0.25">
      <c r="A8" t="s">
        <v>8</v>
      </c>
      <c r="C8" s="2">
        <v>45334</v>
      </c>
      <c r="D8" s="3"/>
    </row>
    <row r="9" spans="1:6" x14ac:dyDescent="0.25">
      <c r="A9" t="s">
        <v>9</v>
      </c>
      <c r="C9" s="2">
        <v>45387</v>
      </c>
      <c r="D9" s="3"/>
    </row>
    <row r="10" spans="1:6" x14ac:dyDescent="0.25">
      <c r="A10" t="s">
        <v>10</v>
      </c>
      <c r="C10" t="s">
        <v>11</v>
      </c>
      <c r="D10" s="3"/>
    </row>
    <row r="11" spans="1:6" x14ac:dyDescent="0.25">
      <c r="A11" t="s">
        <v>12</v>
      </c>
      <c r="C11" t="s">
        <v>13</v>
      </c>
      <c r="D11" s="3"/>
    </row>
    <row r="12" spans="1:6" x14ac:dyDescent="0.25">
      <c r="A12" t="s">
        <v>14</v>
      </c>
      <c r="C12" t="s">
        <v>15</v>
      </c>
      <c r="D12" s="3"/>
    </row>
    <row r="13" spans="1:6" x14ac:dyDescent="0.25">
      <c r="D13" s="3"/>
    </row>
    <row r="14" spans="1:6" x14ac:dyDescent="0.25">
      <c r="A14" s="1"/>
      <c r="B14" s="4"/>
      <c r="C14" s="5"/>
      <c r="D14" s="3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5" x14ac:dyDescent="0.25">
      <c r="A17" t="s">
        <v>32</v>
      </c>
    </row>
    <row r="18" spans="1:5" x14ac:dyDescent="0.25">
      <c r="A18" t="s">
        <v>33</v>
      </c>
      <c r="B18" t="s">
        <v>80</v>
      </c>
    </row>
    <row r="19" spans="1:5" x14ac:dyDescent="0.25">
      <c r="A19" t="s">
        <v>34</v>
      </c>
      <c r="B19" t="s">
        <v>35</v>
      </c>
    </row>
    <row r="20" spans="1:5" x14ac:dyDescent="0.25">
      <c r="A20" t="s">
        <v>36</v>
      </c>
      <c r="B20" t="s">
        <v>37</v>
      </c>
      <c r="C20" t="s">
        <v>38</v>
      </c>
    </row>
    <row r="21" spans="1:5" x14ac:dyDescent="0.25">
      <c r="A21" t="s">
        <v>39</v>
      </c>
      <c r="B21" t="s">
        <v>81</v>
      </c>
    </row>
    <row r="22" spans="1:5" x14ac:dyDescent="0.25">
      <c r="A22" t="s">
        <v>34</v>
      </c>
      <c r="B22" t="s">
        <v>40</v>
      </c>
    </row>
    <row r="23" spans="1:5" x14ac:dyDescent="0.25">
      <c r="A23" t="s">
        <v>41</v>
      </c>
      <c r="B23" t="s">
        <v>42</v>
      </c>
    </row>
    <row r="24" spans="1:5" x14ac:dyDescent="0.25">
      <c r="A24" t="s">
        <v>34</v>
      </c>
      <c r="B24" t="s">
        <v>43</v>
      </c>
    </row>
    <row r="25" spans="1:5" x14ac:dyDescent="0.25">
      <c r="A25" t="s">
        <v>34</v>
      </c>
      <c r="B25" t="s">
        <v>82</v>
      </c>
    </row>
    <row r="26" spans="1:5" x14ac:dyDescent="0.25">
      <c r="A26" t="s">
        <v>44</v>
      </c>
      <c r="B26" t="s">
        <v>83</v>
      </c>
    </row>
    <row r="27" spans="1:5" x14ac:dyDescent="0.25">
      <c r="A27" t="s">
        <v>45</v>
      </c>
      <c r="B27" t="s">
        <v>46</v>
      </c>
      <c r="C27" t="s">
        <v>47</v>
      </c>
    </row>
    <row r="28" spans="1:5" x14ac:dyDescent="0.25">
      <c r="A28" t="s">
        <v>34</v>
      </c>
      <c r="B28" t="s">
        <v>48</v>
      </c>
    </row>
    <row r="29" spans="1:5" x14ac:dyDescent="0.25">
      <c r="A29" t="s">
        <v>34</v>
      </c>
      <c r="B29" t="s">
        <v>49</v>
      </c>
    </row>
    <row r="30" spans="1:5" x14ac:dyDescent="0.25">
      <c r="A30" t="s">
        <v>50</v>
      </c>
      <c r="B30" t="s">
        <v>51</v>
      </c>
    </row>
    <row r="31" spans="1:5" x14ac:dyDescent="0.25">
      <c r="A31" t="s">
        <v>52</v>
      </c>
      <c r="B31" t="s">
        <v>53</v>
      </c>
    </row>
    <row r="32" spans="1:5" x14ac:dyDescent="0.25">
      <c r="A32" s="6"/>
      <c r="B32" s="6"/>
      <c r="C32" s="6"/>
      <c r="D32" s="6"/>
      <c r="E32" s="6"/>
    </row>
    <row r="33" spans="1:19" x14ac:dyDescent="0.25">
      <c r="A33" s="6"/>
      <c r="B33" s="6"/>
      <c r="C33" s="6"/>
      <c r="D33" s="6"/>
      <c r="E33" s="6"/>
    </row>
    <row r="34" spans="1:19" x14ac:dyDescent="0.25">
      <c r="A34" s="6"/>
      <c r="B34" s="6"/>
      <c r="F34" s="1" t="s">
        <v>84</v>
      </c>
      <c r="G34" s="1" t="s">
        <v>17</v>
      </c>
    </row>
    <row r="35" spans="1:19" x14ac:dyDescent="0.25">
      <c r="G35" s="7" t="s">
        <v>18</v>
      </c>
      <c r="H35" s="7" t="s">
        <v>19</v>
      </c>
      <c r="I35" s="7" t="s">
        <v>20</v>
      </c>
      <c r="J35" s="7" t="s">
        <v>21</v>
      </c>
      <c r="K35" s="7" t="s">
        <v>22</v>
      </c>
      <c r="L35" s="7" t="s">
        <v>23</v>
      </c>
      <c r="M35" s="7" t="s">
        <v>24</v>
      </c>
      <c r="N35" s="7" t="s">
        <v>25</v>
      </c>
      <c r="O35" s="7" t="s">
        <v>26</v>
      </c>
      <c r="P35" s="7"/>
    </row>
    <row r="36" spans="1:19" x14ac:dyDescent="0.25">
      <c r="E36">
        <v>583</v>
      </c>
      <c r="F36">
        <v>759</v>
      </c>
      <c r="G36" s="8">
        <v>977</v>
      </c>
      <c r="H36" s="8">
        <v>1082</v>
      </c>
      <c r="I36" s="8">
        <v>1223</v>
      </c>
      <c r="J36" s="8">
        <v>1342</v>
      </c>
      <c r="K36" s="8">
        <v>1258</v>
      </c>
      <c r="L36" s="8">
        <v>1159</v>
      </c>
      <c r="M36" s="8">
        <v>1005</v>
      </c>
      <c r="N36" s="8">
        <v>864</v>
      </c>
      <c r="O36" s="8">
        <v>738</v>
      </c>
      <c r="P36" s="8">
        <v>527</v>
      </c>
    </row>
    <row r="37" spans="1:19" x14ac:dyDescent="0.25">
      <c r="E37">
        <v>745</v>
      </c>
      <c r="F37">
        <v>1075</v>
      </c>
      <c r="G37" s="9">
        <v>198503</v>
      </c>
      <c r="H37" s="10">
        <v>194238</v>
      </c>
      <c r="I37" s="10">
        <v>192404</v>
      </c>
      <c r="J37" s="10">
        <v>193556</v>
      </c>
      <c r="K37" s="10">
        <v>184281</v>
      </c>
      <c r="L37" s="10">
        <v>123580</v>
      </c>
      <c r="M37" s="10">
        <v>96648</v>
      </c>
      <c r="N37" s="11">
        <v>197610</v>
      </c>
      <c r="O37" s="12">
        <v>25056</v>
      </c>
      <c r="P37" s="8">
        <v>738</v>
      </c>
    </row>
    <row r="38" spans="1:19" x14ac:dyDescent="0.25">
      <c r="E38">
        <v>801</v>
      </c>
      <c r="F38">
        <v>1251</v>
      </c>
      <c r="G38" s="13">
        <v>184591</v>
      </c>
      <c r="H38" s="12">
        <v>183403</v>
      </c>
      <c r="I38" s="12">
        <v>192341</v>
      </c>
      <c r="J38" s="12">
        <v>203225</v>
      </c>
      <c r="K38" s="12">
        <v>182630</v>
      </c>
      <c r="L38" s="12">
        <v>121149</v>
      </c>
      <c r="M38" s="12">
        <v>100140</v>
      </c>
      <c r="N38" s="14">
        <v>214685</v>
      </c>
      <c r="O38" s="12">
        <v>1490</v>
      </c>
      <c r="P38" s="8">
        <v>984</v>
      </c>
    </row>
    <row r="39" spans="1:19" x14ac:dyDescent="0.25">
      <c r="E39">
        <v>892</v>
      </c>
      <c r="F39">
        <v>1342</v>
      </c>
      <c r="G39" s="13">
        <v>208740</v>
      </c>
      <c r="H39" s="12">
        <v>198924</v>
      </c>
      <c r="I39" s="12">
        <v>203470</v>
      </c>
      <c r="J39" s="12">
        <v>183628</v>
      </c>
      <c r="K39" s="12">
        <v>192088</v>
      </c>
      <c r="L39" s="12">
        <v>101440</v>
      </c>
      <c r="M39" s="12">
        <v>101412</v>
      </c>
      <c r="N39" s="14">
        <v>209148</v>
      </c>
      <c r="O39" s="12">
        <v>1581</v>
      </c>
      <c r="P39" s="8">
        <v>1054</v>
      </c>
    </row>
    <row r="40" spans="1:19" x14ac:dyDescent="0.25">
      <c r="E40">
        <v>836</v>
      </c>
      <c r="F40">
        <v>1194</v>
      </c>
      <c r="G40" s="13">
        <v>247343</v>
      </c>
      <c r="H40" s="12">
        <v>220517</v>
      </c>
      <c r="I40" s="12">
        <v>237169</v>
      </c>
      <c r="J40" s="12">
        <v>205635</v>
      </c>
      <c r="K40" s="12">
        <v>182715</v>
      </c>
      <c r="L40" s="12">
        <v>124690</v>
      </c>
      <c r="M40" s="12">
        <v>116020</v>
      </c>
      <c r="N40" s="14">
        <v>216687</v>
      </c>
      <c r="O40" s="8">
        <v>1412</v>
      </c>
      <c r="P40" s="8">
        <v>1012</v>
      </c>
    </row>
    <row r="41" spans="1:19" x14ac:dyDescent="0.25">
      <c r="E41">
        <v>878</v>
      </c>
      <c r="F41">
        <v>1110</v>
      </c>
      <c r="G41" s="13">
        <v>216167</v>
      </c>
      <c r="H41" s="12">
        <v>218015</v>
      </c>
      <c r="I41" s="12">
        <v>213806</v>
      </c>
      <c r="J41" s="12">
        <v>222856</v>
      </c>
      <c r="K41" s="12">
        <v>201742</v>
      </c>
      <c r="L41" s="12">
        <v>127410</v>
      </c>
      <c r="M41" s="12">
        <v>109830</v>
      </c>
      <c r="N41" s="14">
        <v>240479</v>
      </c>
      <c r="O41" s="8">
        <v>1293</v>
      </c>
      <c r="P41" s="8">
        <v>998</v>
      </c>
    </row>
    <row r="42" spans="1:19" x14ac:dyDescent="0.25">
      <c r="E42">
        <v>829</v>
      </c>
      <c r="F42">
        <v>1047</v>
      </c>
      <c r="G42" s="15">
        <v>227824</v>
      </c>
      <c r="H42" s="16">
        <v>221500</v>
      </c>
      <c r="I42" s="16">
        <v>217207</v>
      </c>
      <c r="J42" s="16">
        <v>221929</v>
      </c>
      <c r="K42" s="16">
        <v>228506</v>
      </c>
      <c r="L42" s="16">
        <v>128555</v>
      </c>
      <c r="M42" s="16">
        <v>117531</v>
      </c>
      <c r="N42" s="17">
        <v>228520</v>
      </c>
      <c r="O42" s="8">
        <v>1012</v>
      </c>
      <c r="P42" s="8">
        <v>773</v>
      </c>
    </row>
    <row r="43" spans="1:19" x14ac:dyDescent="0.25">
      <c r="E43">
        <v>759</v>
      </c>
      <c r="F43">
        <v>808</v>
      </c>
      <c r="G43" s="8">
        <v>998</v>
      </c>
      <c r="H43" s="8">
        <v>1103</v>
      </c>
      <c r="I43" s="8">
        <v>1244</v>
      </c>
      <c r="J43" s="8">
        <v>1223</v>
      </c>
      <c r="K43" s="8">
        <v>1173</v>
      </c>
      <c r="L43" s="8">
        <v>1124</v>
      </c>
      <c r="M43" s="8">
        <v>998</v>
      </c>
      <c r="N43" s="8">
        <v>829</v>
      </c>
      <c r="O43" s="8">
        <v>738</v>
      </c>
      <c r="P43" s="8">
        <v>541</v>
      </c>
    </row>
    <row r="44" spans="1:19" x14ac:dyDescent="0.25">
      <c r="R44" t="s">
        <v>27</v>
      </c>
      <c r="S44">
        <f>AVERAGE(O37:O39)</f>
        <v>9375.6666666666661</v>
      </c>
    </row>
    <row r="45" spans="1:19" x14ac:dyDescent="0.25">
      <c r="G45" s="7" t="s">
        <v>18</v>
      </c>
      <c r="H45" s="7" t="s">
        <v>19</v>
      </c>
      <c r="I45" s="7" t="s">
        <v>20</v>
      </c>
      <c r="J45" s="7" t="s">
        <v>21</v>
      </c>
      <c r="K45" s="7" t="s">
        <v>22</v>
      </c>
      <c r="L45" s="7" t="s">
        <v>23</v>
      </c>
      <c r="M45" s="7" t="s">
        <v>24</v>
      </c>
      <c r="N45" s="7" t="s">
        <v>18</v>
      </c>
      <c r="O45" s="7" t="s">
        <v>26</v>
      </c>
    </row>
    <row r="46" spans="1:19" x14ac:dyDescent="0.25">
      <c r="G46">
        <f>G37-$S$44</f>
        <v>189127.33333333334</v>
      </c>
      <c r="H46">
        <f t="shared" ref="H46:N46" si="0">H37-$S$44</f>
        <v>184862.33333333334</v>
      </c>
      <c r="I46">
        <f t="shared" si="0"/>
        <v>183028.33333333334</v>
      </c>
      <c r="J46">
        <f t="shared" si="0"/>
        <v>184180.33333333334</v>
      </c>
      <c r="K46">
        <f t="shared" si="0"/>
        <v>174905.33333333334</v>
      </c>
      <c r="L46">
        <f t="shared" si="0"/>
        <v>114204.33333333333</v>
      </c>
      <c r="M46">
        <f t="shared" si="0"/>
        <v>87272.333333333328</v>
      </c>
      <c r="N46">
        <f t="shared" si="0"/>
        <v>188234.33333333334</v>
      </c>
    </row>
    <row r="47" spans="1:19" x14ac:dyDescent="0.25">
      <c r="G47">
        <f t="shared" ref="G47:N47" si="1">G38-$S$44</f>
        <v>175215.33333333334</v>
      </c>
      <c r="H47">
        <f t="shared" si="1"/>
        <v>174027.33333333334</v>
      </c>
      <c r="I47">
        <f t="shared" si="1"/>
        <v>182965.33333333334</v>
      </c>
      <c r="J47">
        <f t="shared" si="1"/>
        <v>193849.33333333334</v>
      </c>
      <c r="K47">
        <f t="shared" si="1"/>
        <v>173254.33333333334</v>
      </c>
      <c r="L47">
        <f t="shared" si="1"/>
        <v>111773.33333333333</v>
      </c>
      <c r="M47">
        <f t="shared" si="1"/>
        <v>90764.333333333328</v>
      </c>
      <c r="N47">
        <f t="shared" si="1"/>
        <v>205309.33333333334</v>
      </c>
    </row>
    <row r="48" spans="1:19" x14ac:dyDescent="0.25">
      <c r="G48">
        <f t="shared" ref="G48:N48" si="2">G39-$S$44</f>
        <v>199364.33333333334</v>
      </c>
      <c r="H48">
        <f t="shared" si="2"/>
        <v>189548.33333333334</v>
      </c>
      <c r="I48">
        <f t="shared" si="2"/>
        <v>194094.33333333334</v>
      </c>
      <c r="J48">
        <f t="shared" si="2"/>
        <v>174252.33333333334</v>
      </c>
      <c r="K48">
        <f t="shared" si="2"/>
        <v>182712.33333333334</v>
      </c>
      <c r="L48">
        <f t="shared" si="2"/>
        <v>92064.333333333328</v>
      </c>
      <c r="M48">
        <f t="shared" si="2"/>
        <v>92036.333333333328</v>
      </c>
      <c r="N48">
        <f t="shared" si="2"/>
        <v>199772.33333333334</v>
      </c>
    </row>
    <row r="49" spans="3:17" x14ac:dyDescent="0.25">
      <c r="G49">
        <f t="shared" ref="G49:N49" si="3">G40-$S$44</f>
        <v>237967.33333333334</v>
      </c>
      <c r="H49">
        <f t="shared" si="3"/>
        <v>211141.33333333334</v>
      </c>
      <c r="I49">
        <f t="shared" si="3"/>
        <v>227793.33333333334</v>
      </c>
      <c r="J49">
        <f t="shared" si="3"/>
        <v>196259.33333333334</v>
      </c>
      <c r="K49">
        <f t="shared" si="3"/>
        <v>173339.33333333334</v>
      </c>
      <c r="L49">
        <f t="shared" si="3"/>
        <v>115314.33333333333</v>
      </c>
      <c r="M49">
        <f t="shared" si="3"/>
        <v>106644.33333333333</v>
      </c>
      <c r="N49">
        <f t="shared" si="3"/>
        <v>207311.33333333334</v>
      </c>
    </row>
    <row r="50" spans="3:17" x14ac:dyDescent="0.25">
      <c r="G50">
        <f t="shared" ref="G50:N50" si="4">G41-$S$44</f>
        <v>206791.33333333334</v>
      </c>
      <c r="H50">
        <f t="shared" si="4"/>
        <v>208639.33333333334</v>
      </c>
      <c r="I50">
        <f t="shared" si="4"/>
        <v>204430.33333333334</v>
      </c>
      <c r="J50">
        <f t="shared" si="4"/>
        <v>213480.33333333334</v>
      </c>
      <c r="K50">
        <f t="shared" si="4"/>
        <v>192366.33333333334</v>
      </c>
      <c r="L50">
        <f t="shared" si="4"/>
        <v>118034.33333333333</v>
      </c>
      <c r="M50">
        <f t="shared" si="4"/>
        <v>100454.33333333333</v>
      </c>
      <c r="N50">
        <f t="shared" si="4"/>
        <v>231103.33333333334</v>
      </c>
    </row>
    <row r="51" spans="3:17" x14ac:dyDescent="0.25">
      <c r="G51">
        <f t="shared" ref="G51:N51" si="5">G42-$S$44</f>
        <v>218448.33333333334</v>
      </c>
      <c r="H51">
        <f t="shared" si="5"/>
        <v>212124.33333333334</v>
      </c>
      <c r="I51">
        <f t="shared" si="5"/>
        <v>207831.33333333334</v>
      </c>
      <c r="J51">
        <f t="shared" si="5"/>
        <v>212553.33333333334</v>
      </c>
      <c r="K51">
        <f t="shared" si="5"/>
        <v>219130.33333333334</v>
      </c>
      <c r="L51">
        <f t="shared" si="5"/>
        <v>119179.33333333333</v>
      </c>
      <c r="M51">
        <f t="shared" si="5"/>
        <v>108155.33333333333</v>
      </c>
      <c r="N51">
        <f t="shared" si="5"/>
        <v>219144.33333333334</v>
      </c>
    </row>
    <row r="52" spans="3:17" x14ac:dyDescent="0.25">
      <c r="P52" t="s">
        <v>18</v>
      </c>
      <c r="Q52">
        <f>AVERAGE(G46:G51,N46:N51)</f>
        <v>206482.41666666666</v>
      </c>
    </row>
    <row r="54" spans="3:17" x14ac:dyDescent="0.25">
      <c r="D54" t="s">
        <v>28</v>
      </c>
      <c r="G54">
        <f>AVERAGE(G46:G51)</f>
        <v>204485.66666666666</v>
      </c>
      <c r="H54">
        <f t="shared" ref="H54:M54" si="6">AVERAGE(H46:H51)</f>
        <v>196723.83333333334</v>
      </c>
      <c r="I54">
        <f t="shared" si="6"/>
        <v>200023.83333333334</v>
      </c>
      <c r="J54">
        <f t="shared" si="6"/>
        <v>195762.5</v>
      </c>
      <c r="K54">
        <f t="shared" si="6"/>
        <v>185951.33333333334</v>
      </c>
      <c r="L54">
        <f t="shared" si="6"/>
        <v>111761.66666666667</v>
      </c>
      <c r="M54">
        <f t="shared" si="6"/>
        <v>97554.5</v>
      </c>
      <c r="N54">
        <f>AVERAGE(N46:N51)</f>
        <v>208479.16666666666</v>
      </c>
    </row>
    <row r="55" spans="3:17" x14ac:dyDescent="0.25">
      <c r="D55" t="s">
        <v>29</v>
      </c>
      <c r="G55">
        <f>MEDIAN(G46:G51)</f>
        <v>203077.83333333334</v>
      </c>
      <c r="H55">
        <f t="shared" ref="H55:N55" si="7">MEDIAN(H46:H51)</f>
        <v>199093.83333333334</v>
      </c>
      <c r="I55">
        <f t="shared" si="7"/>
        <v>199262.33333333334</v>
      </c>
      <c r="J55">
        <f t="shared" si="7"/>
        <v>195054.33333333334</v>
      </c>
      <c r="K55">
        <f t="shared" si="7"/>
        <v>178808.83333333334</v>
      </c>
      <c r="L55">
        <f t="shared" si="7"/>
        <v>114759.33333333333</v>
      </c>
      <c r="M55">
        <f t="shared" si="7"/>
        <v>96245.333333333328</v>
      </c>
      <c r="N55">
        <f t="shared" si="7"/>
        <v>206310.33333333334</v>
      </c>
    </row>
    <row r="56" spans="3:17" x14ac:dyDescent="0.25">
      <c r="D56" t="s">
        <v>30</v>
      </c>
      <c r="G56">
        <f>STDEV(G46:G51)</f>
        <v>22091.414772862936</v>
      </c>
      <c r="H56">
        <f t="shared" ref="H56:N56" si="8">STDEV(H46:H51)</f>
        <v>16089.331505690347</v>
      </c>
      <c r="I56">
        <f t="shared" si="8"/>
        <v>17126.107797745524</v>
      </c>
      <c r="J56">
        <f t="shared" si="8"/>
        <v>15469.936049210633</v>
      </c>
      <c r="K56">
        <f t="shared" si="8"/>
        <v>17859.33848718927</v>
      </c>
      <c r="L56">
        <f t="shared" si="8"/>
        <v>10009.408207614806</v>
      </c>
      <c r="M56">
        <f t="shared" si="8"/>
        <v>8782.8383661927128</v>
      </c>
      <c r="N56">
        <f t="shared" si="8"/>
        <v>14984.475959027284</v>
      </c>
    </row>
    <row r="60" spans="3:17" x14ac:dyDescent="0.25">
      <c r="C60" s="1" t="s">
        <v>31</v>
      </c>
      <c r="G60" s="7" t="s">
        <v>18</v>
      </c>
      <c r="H60" s="7" t="s">
        <v>19</v>
      </c>
      <c r="I60" s="7" t="s">
        <v>20</v>
      </c>
      <c r="J60" s="7" t="s">
        <v>21</v>
      </c>
      <c r="K60" s="7" t="s">
        <v>22</v>
      </c>
      <c r="L60" s="7" t="s">
        <v>23</v>
      </c>
      <c r="M60" s="7" t="s">
        <v>24</v>
      </c>
      <c r="N60" s="7" t="s">
        <v>18</v>
      </c>
    </row>
    <row r="61" spans="3:17" x14ac:dyDescent="0.25">
      <c r="G61">
        <f>G46/$Q$52*100</f>
        <v>91.594885601639206</v>
      </c>
      <c r="H61">
        <f t="shared" ref="H61:N61" si="9">H46/$Q$52*100</f>
        <v>89.529334418709595</v>
      </c>
      <c r="I61">
        <f t="shared" si="9"/>
        <v>88.641123194912893</v>
      </c>
      <c r="J61">
        <f t="shared" si="9"/>
        <v>89.199039950536559</v>
      </c>
      <c r="K61">
        <f t="shared" si="9"/>
        <v>84.707132043931111</v>
      </c>
      <c r="L61">
        <f t="shared" si="9"/>
        <v>55.309471468313077</v>
      </c>
      <c r="M61">
        <f t="shared" si="9"/>
        <v>42.266230094652933</v>
      </c>
      <c r="N61">
        <f t="shared" si="9"/>
        <v>91.162403255483028</v>
      </c>
    </row>
    <row r="62" spans="3:17" x14ac:dyDescent="0.25">
      <c r="G62">
        <f t="shared" ref="G62:N62" si="10">G47/$Q$52*100</f>
        <v>84.857265893100674</v>
      </c>
      <c r="H62">
        <f t="shared" si="10"/>
        <v>84.281914238863763</v>
      </c>
      <c r="I62">
        <f t="shared" si="10"/>
        <v>88.610612122339731</v>
      </c>
      <c r="J62">
        <f t="shared" si="10"/>
        <v>93.88176313640912</v>
      </c>
      <c r="K62">
        <f t="shared" si="10"/>
        <v>83.907548221418381</v>
      </c>
      <c r="L62">
        <f t="shared" si="10"/>
        <v>54.132131509180162</v>
      </c>
      <c r="M62">
        <f t="shared" si="10"/>
        <v>43.957415260137161</v>
      </c>
      <c r="N62">
        <f t="shared" si="10"/>
        <v>99.431872528290356</v>
      </c>
    </row>
    <row r="63" spans="3:17" x14ac:dyDescent="0.25">
      <c r="G63">
        <f t="shared" ref="G63:N63" si="11">G48/$Q$52*100</f>
        <v>96.552692743409551</v>
      </c>
      <c r="H63">
        <f t="shared" si="11"/>
        <v>91.798777054866264</v>
      </c>
      <c r="I63">
        <f t="shared" si="11"/>
        <v>94.000417307527002</v>
      </c>
      <c r="J63">
        <f t="shared" si="11"/>
        <v>84.39088235519651</v>
      </c>
      <c r="K63">
        <f t="shared" si="11"/>
        <v>88.488083529307787</v>
      </c>
      <c r="L63">
        <f t="shared" si="11"/>
        <v>44.587008821170812</v>
      </c>
      <c r="M63">
        <f t="shared" si="11"/>
        <v>44.573448344471622</v>
      </c>
      <c r="N63">
        <f t="shared" si="11"/>
        <v>96.75028826102627</v>
      </c>
    </row>
    <row r="64" spans="3:17" x14ac:dyDescent="0.25">
      <c r="G64">
        <f t="shared" ref="G64:N64" si="12">G49/$Q$52*100</f>
        <v>115.24823138693409</v>
      </c>
      <c r="H64">
        <f t="shared" si="12"/>
        <v>102.25632610363516</v>
      </c>
      <c r="I64">
        <f t="shared" si="12"/>
        <v>110.3209353177369</v>
      </c>
      <c r="J64">
        <f t="shared" si="12"/>
        <v>95.048932738017655</v>
      </c>
      <c r="K64">
        <f t="shared" si="12"/>
        <v>83.948713954255197</v>
      </c>
      <c r="L64">
        <f t="shared" si="12"/>
        <v>55.847047508887961</v>
      </c>
      <c r="M64">
        <f t="shared" si="12"/>
        <v>51.648142759532789</v>
      </c>
      <c r="N64">
        <f t="shared" si="12"/>
        <v>100.40144661228216</v>
      </c>
    </row>
    <row r="65" spans="4:14" x14ac:dyDescent="0.25">
      <c r="G65">
        <f t="shared" ref="G65:N65" si="13">G50/$Q$52*100</f>
        <v>100.14960918786871</v>
      </c>
      <c r="H65">
        <f t="shared" si="13"/>
        <v>101.044600650015</v>
      </c>
      <c r="I65">
        <f t="shared" si="13"/>
        <v>99.006170420483755</v>
      </c>
      <c r="J65">
        <f t="shared" si="13"/>
        <v>103.38911021075646</v>
      </c>
      <c r="K65">
        <f t="shared" si="13"/>
        <v>93.163542174091504</v>
      </c>
      <c r="L65">
        <f t="shared" si="13"/>
        <v>57.164350959666052</v>
      </c>
      <c r="M65">
        <f t="shared" si="13"/>
        <v>48.650308803534124</v>
      </c>
      <c r="N65">
        <f t="shared" si="13"/>
        <v>111.92397738467643</v>
      </c>
    </row>
    <row r="69" spans="4:14" x14ac:dyDescent="0.25">
      <c r="D69" s="1" t="s">
        <v>28</v>
      </c>
      <c r="G69">
        <f t="shared" ref="G69:N69" si="14">AVERAGE(G61:G66)</f>
        <v>97.680536962590438</v>
      </c>
      <c r="H69">
        <f t="shared" si="14"/>
        <v>93.782190493217954</v>
      </c>
      <c r="I69">
        <f t="shared" si="14"/>
        <v>96.115851672600044</v>
      </c>
      <c r="J69">
        <f t="shared" si="14"/>
        <v>93.181945678183254</v>
      </c>
      <c r="K69">
        <f t="shared" si="14"/>
        <v>86.843003984600799</v>
      </c>
      <c r="L69">
        <f t="shared" si="14"/>
        <v>53.408002053443603</v>
      </c>
      <c r="M69">
        <f t="shared" si="14"/>
        <v>46.219109052465726</v>
      </c>
      <c r="N69">
        <f t="shared" si="14"/>
        <v>99.933997608351646</v>
      </c>
    </row>
    <row r="70" spans="4:14" x14ac:dyDescent="0.25">
      <c r="D70" s="1" t="s">
        <v>29</v>
      </c>
      <c r="G70">
        <f t="shared" ref="G70:N70" si="15">MEDIAN(G61:G66)</f>
        <v>96.552692743409551</v>
      </c>
      <c r="H70">
        <f t="shared" si="15"/>
        <v>91.798777054866264</v>
      </c>
      <c r="I70">
        <f t="shared" si="15"/>
        <v>94.000417307527002</v>
      </c>
      <c r="J70">
        <f t="shared" si="15"/>
        <v>93.88176313640912</v>
      </c>
      <c r="K70">
        <f t="shared" si="15"/>
        <v>84.707132043931111</v>
      </c>
      <c r="L70">
        <f t="shared" si="15"/>
        <v>55.309471468313077</v>
      </c>
      <c r="M70">
        <f t="shared" si="15"/>
        <v>44.573448344471622</v>
      </c>
      <c r="N70">
        <f t="shared" si="15"/>
        <v>99.431872528290356</v>
      </c>
    </row>
    <row r="71" spans="4:14" x14ac:dyDescent="0.25">
      <c r="D71" s="1" t="s">
        <v>30</v>
      </c>
      <c r="G71">
        <f t="shared" ref="G71:N71" si="16">STDEV(G61:G66)</f>
        <v>11.373913915536779</v>
      </c>
      <c r="H71">
        <f t="shared" si="16"/>
        <v>7.6946334902361118</v>
      </c>
      <c r="I71">
        <f t="shared" si="16"/>
        <v>9.0389932086567768</v>
      </c>
      <c r="J71">
        <f t="shared" si="16"/>
        <v>7.0941512060205394</v>
      </c>
      <c r="K71">
        <f t="shared" si="16"/>
        <v>4.0065962479866464</v>
      </c>
      <c r="L71">
        <f t="shared" si="16"/>
        <v>5.0499745258554061</v>
      </c>
      <c r="M71">
        <f t="shared" si="16"/>
        <v>3.8351613151625625</v>
      </c>
      <c r="N71">
        <f t="shared" si="16"/>
        <v>7.6043922489490106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5BF5-AFA2-4A72-8982-9BE772F3A9FB}">
  <dimension ref="A1:AM86"/>
  <sheetViews>
    <sheetView tabSelected="1" topLeftCell="R19" workbookViewId="0">
      <selection activeCell="AH22" sqref="AH22"/>
    </sheetView>
  </sheetViews>
  <sheetFormatPr defaultRowHeight="15" x14ac:dyDescent="0.25"/>
  <sheetData>
    <row r="1" spans="1:39" x14ac:dyDescent="0.25">
      <c r="A1" s="1" t="s">
        <v>85</v>
      </c>
      <c r="K1" s="1" t="s">
        <v>86</v>
      </c>
      <c r="U1" s="1" t="s">
        <v>87</v>
      </c>
    </row>
    <row r="2" spans="1:39" x14ac:dyDescent="0.25">
      <c r="AF2" t="s">
        <v>18</v>
      </c>
      <c r="AG2" t="s">
        <v>19</v>
      </c>
      <c r="AH2" t="s">
        <v>20</v>
      </c>
      <c r="AI2" t="s">
        <v>21</v>
      </c>
      <c r="AJ2" t="s">
        <v>22</v>
      </c>
      <c r="AK2" t="s">
        <v>23</v>
      </c>
      <c r="AL2" t="s">
        <v>24</v>
      </c>
      <c r="AM2" t="s">
        <v>18</v>
      </c>
    </row>
    <row r="3" spans="1:39" x14ac:dyDescent="0.25">
      <c r="B3" s="1" t="s">
        <v>16</v>
      </c>
      <c r="K3" s="1" t="s">
        <v>16</v>
      </c>
      <c r="V3" s="1" t="s">
        <v>16</v>
      </c>
      <c r="AF3">
        <v>99.718133857840414</v>
      </c>
      <c r="AG3">
        <v>88.794005209913081</v>
      </c>
      <c r="AH3">
        <v>94.946791229902345</v>
      </c>
      <c r="AI3">
        <v>92.416231432344674</v>
      </c>
      <c r="AJ3">
        <v>89.734663288700034</v>
      </c>
      <c r="AK3">
        <v>62.705982139108364</v>
      </c>
      <c r="AL3">
        <v>50.306846670603797</v>
      </c>
      <c r="AM3">
        <v>98.645457772872717</v>
      </c>
    </row>
    <row r="4" spans="1:39" x14ac:dyDescent="0.25"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18</v>
      </c>
      <c r="K4" s="7" t="s">
        <v>18</v>
      </c>
      <c r="L4" s="7" t="s">
        <v>19</v>
      </c>
      <c r="M4" s="7" t="s">
        <v>20</v>
      </c>
      <c r="N4" s="7" t="s">
        <v>21</v>
      </c>
      <c r="O4" s="7" t="s">
        <v>22</v>
      </c>
      <c r="P4" s="7" t="s">
        <v>23</v>
      </c>
      <c r="Q4" s="7" t="s">
        <v>24</v>
      </c>
      <c r="R4" s="7" t="s">
        <v>18</v>
      </c>
      <c r="V4" s="7" t="s">
        <v>18</v>
      </c>
      <c r="W4" s="7" t="s">
        <v>19</v>
      </c>
      <c r="X4" s="7" t="s">
        <v>20</v>
      </c>
      <c r="Y4" s="7" t="s">
        <v>21</v>
      </c>
      <c r="Z4" s="7" t="s">
        <v>22</v>
      </c>
      <c r="AA4" s="7" t="s">
        <v>23</v>
      </c>
      <c r="AB4" s="7" t="s">
        <v>24</v>
      </c>
      <c r="AC4" s="7" t="s">
        <v>18</v>
      </c>
      <c r="AF4">
        <v>86.489959908925357</v>
      </c>
      <c r="AG4">
        <v>89.353040085937934</v>
      </c>
      <c r="AH4">
        <v>96.621348064506748</v>
      </c>
      <c r="AI4">
        <v>91.275361969172991</v>
      </c>
      <c r="AJ4">
        <v>91.676419493314739</v>
      </c>
      <c r="AK4">
        <v>63.659902688168955</v>
      </c>
      <c r="AL4">
        <v>47.261676414809124</v>
      </c>
      <c r="AM4">
        <v>100.57042291709084</v>
      </c>
    </row>
    <row r="5" spans="1:39" x14ac:dyDescent="0.25">
      <c r="B5">
        <f>'00h'!G46</f>
        <v>116210</v>
      </c>
      <c r="C5">
        <f>'00h'!H46</f>
        <v>127564</v>
      </c>
      <c r="D5">
        <f>'00h'!I46</f>
        <v>118114</v>
      </c>
      <c r="E5">
        <f>'00h'!J46</f>
        <v>122112</v>
      </c>
      <c r="F5">
        <f>'00h'!K46</f>
        <v>119428</v>
      </c>
      <c r="G5">
        <f>'00h'!L46</f>
        <v>111593</v>
      </c>
      <c r="H5">
        <f>'00h'!M46</f>
        <v>106295</v>
      </c>
      <c r="I5">
        <f>'00h'!N46</f>
        <v>116919</v>
      </c>
      <c r="K5">
        <f>B5/B5*100</f>
        <v>100</v>
      </c>
      <c r="L5">
        <f t="shared" ref="L5:L10" si="0">C5/C5*100</f>
        <v>100</v>
      </c>
      <c r="M5">
        <f t="shared" ref="M5:M10" si="1">D5/D5*100</f>
        <v>100</v>
      </c>
      <c r="N5">
        <f t="shared" ref="N5:N10" si="2">E5/E5*100</f>
        <v>100</v>
      </c>
      <c r="O5">
        <f t="shared" ref="O5:O10" si="3">F5/F5*100</f>
        <v>100</v>
      </c>
      <c r="P5">
        <f t="shared" ref="P5:P10" si="4">G5/G5*100</f>
        <v>100</v>
      </c>
      <c r="Q5">
        <f t="shared" ref="Q5:R10" si="5">H5/H5*100</f>
        <v>100</v>
      </c>
      <c r="R5">
        <f t="shared" si="5"/>
        <v>100</v>
      </c>
      <c r="V5">
        <f>K5/$T$14*100</f>
        <v>100</v>
      </c>
      <c r="W5">
        <f t="shared" ref="W5:W10" si="6">L5/$T$14*100</f>
        <v>100</v>
      </c>
      <c r="X5">
        <f t="shared" ref="X5:X10" si="7">M5/$T$14*100</f>
        <v>100</v>
      </c>
      <c r="Y5">
        <f t="shared" ref="Y5:Y10" si="8">N5/$T$14*100</f>
        <v>100</v>
      </c>
      <c r="Z5">
        <f t="shared" ref="Z5:Z10" si="9">O5/$T$14*100</f>
        <v>100</v>
      </c>
      <c r="AA5">
        <f t="shared" ref="AA5:AA10" si="10">P5/$T$14*100</f>
        <v>100</v>
      </c>
      <c r="AB5">
        <f t="shared" ref="AB5:AB10" si="11">Q5/$T$14*100</f>
        <v>100</v>
      </c>
      <c r="AC5">
        <f t="shared" ref="AC5:AC10" si="12">R5/$T$14*100</f>
        <v>100</v>
      </c>
      <c r="AF5">
        <v>100.43401267691247</v>
      </c>
      <c r="AG5">
        <v>93.069420574909813</v>
      </c>
      <c r="AH5">
        <v>101.98596400143327</v>
      </c>
      <c r="AI5">
        <v>93.862159407312333</v>
      </c>
      <c r="AJ5">
        <v>92.871403126684356</v>
      </c>
      <c r="AK5">
        <v>47.34751184857214</v>
      </c>
      <c r="AL5">
        <v>56.488134352563968</v>
      </c>
      <c r="AM5">
        <v>92.216781506112127</v>
      </c>
    </row>
    <row r="6" spans="1:39" x14ac:dyDescent="0.25">
      <c r="B6">
        <f>'00h'!G47</f>
        <v>124128</v>
      </c>
      <c r="C6">
        <f>'00h'!H47</f>
        <v>119336</v>
      </c>
      <c r="D6">
        <f>'00h'!I47</f>
        <v>116027</v>
      </c>
      <c r="E6">
        <f>'00h'!J47</f>
        <v>130129</v>
      </c>
      <c r="F6">
        <f>'00h'!K47</f>
        <v>115795</v>
      </c>
      <c r="G6">
        <f>'00h'!L47</f>
        <v>107581</v>
      </c>
      <c r="H6">
        <f>'00h'!M47</f>
        <v>117671</v>
      </c>
      <c r="I6">
        <f>'00h'!N47</f>
        <v>125084</v>
      </c>
      <c r="K6">
        <f t="shared" ref="K6:K10" si="13">B6/B6*100</f>
        <v>100</v>
      </c>
      <c r="L6">
        <f t="shared" si="0"/>
        <v>100</v>
      </c>
      <c r="M6">
        <f t="shared" si="1"/>
        <v>100</v>
      </c>
      <c r="N6">
        <f t="shared" si="2"/>
        <v>100</v>
      </c>
      <c r="O6">
        <f t="shared" si="3"/>
        <v>100</v>
      </c>
      <c r="P6">
        <f t="shared" si="4"/>
        <v>100</v>
      </c>
      <c r="Q6">
        <f t="shared" si="5"/>
        <v>100</v>
      </c>
      <c r="R6">
        <f t="shared" si="5"/>
        <v>100</v>
      </c>
      <c r="V6">
        <f t="shared" ref="V6:V10" si="14">K6/$T$14*100</f>
        <v>100</v>
      </c>
      <c r="W6">
        <f t="shared" si="6"/>
        <v>100</v>
      </c>
      <c r="X6">
        <f t="shared" si="7"/>
        <v>100</v>
      </c>
      <c r="Y6">
        <f t="shared" si="8"/>
        <v>100</v>
      </c>
      <c r="Z6">
        <f t="shared" si="9"/>
        <v>100</v>
      </c>
      <c r="AA6">
        <f t="shared" si="10"/>
        <v>100</v>
      </c>
      <c r="AB6">
        <f t="shared" si="11"/>
        <v>100</v>
      </c>
      <c r="AC6">
        <f t="shared" si="12"/>
        <v>100</v>
      </c>
      <c r="AF6">
        <v>108.04097402612447</v>
      </c>
      <c r="AG6">
        <v>106.77426395792405</v>
      </c>
      <c r="AH6">
        <v>113.48397848510136</v>
      </c>
      <c r="AI6">
        <v>100.80337263922807</v>
      </c>
      <c r="AJ6">
        <v>93.110883346404393</v>
      </c>
      <c r="AK6">
        <v>62.114820101584201</v>
      </c>
      <c r="AL6">
        <v>63.63099951378679</v>
      </c>
      <c r="AM6">
        <v>104.70348742938795</v>
      </c>
    </row>
    <row r="7" spans="1:39" x14ac:dyDescent="0.25">
      <c r="B7">
        <f>'00h'!G48</f>
        <v>121627</v>
      </c>
      <c r="C7">
        <f>'00h'!H48</f>
        <v>124789</v>
      </c>
      <c r="D7">
        <f>'00h'!I48</f>
        <v>116610</v>
      </c>
      <c r="E7">
        <f>'00h'!J48</f>
        <v>113750</v>
      </c>
      <c r="F7">
        <f>'00h'!K48</f>
        <v>120545</v>
      </c>
      <c r="G7">
        <f>'00h'!L48</f>
        <v>119140</v>
      </c>
      <c r="H7">
        <f>'00h'!M48</f>
        <v>99831</v>
      </c>
      <c r="I7">
        <f>'00h'!N48</f>
        <v>132736</v>
      </c>
      <c r="K7">
        <f t="shared" si="13"/>
        <v>100</v>
      </c>
      <c r="L7">
        <f t="shared" si="0"/>
        <v>100</v>
      </c>
      <c r="M7">
        <f t="shared" si="1"/>
        <v>100</v>
      </c>
      <c r="N7">
        <f t="shared" si="2"/>
        <v>100</v>
      </c>
      <c r="O7">
        <f t="shared" si="3"/>
        <v>100</v>
      </c>
      <c r="P7">
        <f t="shared" si="4"/>
        <v>100</v>
      </c>
      <c r="Q7">
        <f t="shared" si="5"/>
        <v>100</v>
      </c>
      <c r="R7">
        <f t="shared" si="5"/>
        <v>100</v>
      </c>
      <c r="V7">
        <f t="shared" si="14"/>
        <v>100</v>
      </c>
      <c r="W7">
        <f t="shared" si="6"/>
        <v>100</v>
      </c>
      <c r="X7">
        <f t="shared" si="7"/>
        <v>100</v>
      </c>
      <c r="Y7">
        <f t="shared" si="8"/>
        <v>100</v>
      </c>
      <c r="Z7">
        <f t="shared" si="9"/>
        <v>100</v>
      </c>
      <c r="AA7">
        <f t="shared" si="10"/>
        <v>100</v>
      </c>
      <c r="AB7">
        <f t="shared" si="11"/>
        <v>100</v>
      </c>
      <c r="AC7">
        <f t="shared" si="12"/>
        <v>100</v>
      </c>
      <c r="AF7">
        <v>98.885971244454865</v>
      </c>
      <c r="AG7">
        <v>100.69700712293871</v>
      </c>
      <c r="AH7">
        <v>106.08061156033077</v>
      </c>
      <c r="AI7">
        <v>107.63197078038671</v>
      </c>
      <c r="AJ7">
        <v>97.251645507355335</v>
      </c>
      <c r="AK7">
        <v>54.787478662361131</v>
      </c>
      <c r="AL7">
        <v>56.6983194812275</v>
      </c>
      <c r="AM7">
        <v>106.55583892968113</v>
      </c>
    </row>
    <row r="8" spans="1:39" x14ac:dyDescent="0.25">
      <c r="B8">
        <f>'00h'!G49</f>
        <v>134956</v>
      </c>
      <c r="C8">
        <f>'00h'!H49</f>
        <v>121163</v>
      </c>
      <c r="D8">
        <f>'00h'!I49</f>
        <v>122990</v>
      </c>
      <c r="E8">
        <f>'00h'!J49</f>
        <v>119294</v>
      </c>
      <c r="F8">
        <f>'00h'!K49</f>
        <v>114067</v>
      </c>
      <c r="G8">
        <f>'00h'!L49</f>
        <v>113750</v>
      </c>
      <c r="H8">
        <f>'00h'!M49</f>
        <v>102691</v>
      </c>
      <c r="I8">
        <f>'00h'!N49</f>
        <v>121318</v>
      </c>
      <c r="K8">
        <f t="shared" si="13"/>
        <v>100</v>
      </c>
      <c r="L8">
        <f t="shared" si="0"/>
        <v>100</v>
      </c>
      <c r="M8">
        <f t="shared" si="1"/>
        <v>100</v>
      </c>
      <c r="N8">
        <f t="shared" si="2"/>
        <v>100</v>
      </c>
      <c r="O8">
        <f t="shared" si="3"/>
        <v>100</v>
      </c>
      <c r="P8">
        <f t="shared" si="4"/>
        <v>100</v>
      </c>
      <c r="Q8">
        <f t="shared" si="5"/>
        <v>100</v>
      </c>
      <c r="R8">
        <f t="shared" si="5"/>
        <v>100</v>
      </c>
      <c r="V8">
        <f t="shared" si="14"/>
        <v>100</v>
      </c>
      <c r="W8">
        <f t="shared" si="6"/>
        <v>100</v>
      </c>
      <c r="X8">
        <f t="shared" si="7"/>
        <v>100</v>
      </c>
      <c r="Y8">
        <f t="shared" si="8"/>
        <v>100</v>
      </c>
      <c r="Z8">
        <f t="shared" si="9"/>
        <v>100</v>
      </c>
      <c r="AA8">
        <f t="shared" si="10"/>
        <v>100</v>
      </c>
      <c r="AB8">
        <f t="shared" si="11"/>
        <v>100</v>
      </c>
      <c r="AC8">
        <f t="shared" si="12"/>
        <v>100</v>
      </c>
      <c r="AF8">
        <v>98.911521314052024</v>
      </c>
      <c r="AG8">
        <v>99.157904884621971</v>
      </c>
      <c r="AH8">
        <v>95.603414608602463</v>
      </c>
      <c r="AI8">
        <v>97.49740950686946</v>
      </c>
      <c r="AJ8">
        <v>104.67691303039528</v>
      </c>
      <c r="AK8">
        <v>57.488626224311759</v>
      </c>
      <c r="AL8">
        <v>59.068135925737444</v>
      </c>
      <c r="AM8">
        <v>104.82743841654563</v>
      </c>
    </row>
    <row r="9" spans="1:39" x14ac:dyDescent="0.25">
      <c r="B9">
        <f>'00h'!G50</f>
        <v>128133</v>
      </c>
      <c r="C9">
        <f>'00h'!H50</f>
        <v>126953</v>
      </c>
      <c r="D9">
        <f>'00h'!I50</f>
        <v>118079</v>
      </c>
      <c r="E9">
        <f>'00h'!J50</f>
        <v>121529</v>
      </c>
      <c r="F9">
        <f>'00h'!K50</f>
        <v>121198</v>
      </c>
      <c r="G9">
        <f>'00h'!L50</f>
        <v>132005</v>
      </c>
      <c r="H9">
        <f>'00h'!M50</f>
        <v>108558</v>
      </c>
      <c r="I9">
        <f>'00h'!N50</f>
        <v>132890</v>
      </c>
      <c r="K9">
        <f t="shared" si="13"/>
        <v>100</v>
      </c>
      <c r="L9">
        <f t="shared" si="0"/>
        <v>100</v>
      </c>
      <c r="M9">
        <f t="shared" si="1"/>
        <v>100</v>
      </c>
      <c r="N9">
        <f t="shared" si="2"/>
        <v>100</v>
      </c>
      <c r="O9">
        <f t="shared" si="3"/>
        <v>100</v>
      </c>
      <c r="P9">
        <f t="shared" si="4"/>
        <v>100</v>
      </c>
      <c r="Q9">
        <f t="shared" si="5"/>
        <v>100</v>
      </c>
      <c r="R9">
        <f t="shared" si="5"/>
        <v>100</v>
      </c>
      <c r="V9">
        <f t="shared" si="14"/>
        <v>100</v>
      </c>
      <c r="W9">
        <f t="shared" si="6"/>
        <v>100</v>
      </c>
      <c r="X9">
        <f t="shared" si="7"/>
        <v>100</v>
      </c>
      <c r="Y9">
        <f t="shared" si="8"/>
        <v>100</v>
      </c>
      <c r="Z9">
        <f t="shared" si="9"/>
        <v>100</v>
      </c>
      <c r="AA9">
        <f t="shared" si="10"/>
        <v>100</v>
      </c>
      <c r="AB9">
        <f t="shared" si="11"/>
        <v>100</v>
      </c>
      <c r="AC9">
        <f t="shared" si="12"/>
        <v>100</v>
      </c>
    </row>
    <row r="10" spans="1:39" x14ac:dyDescent="0.25">
      <c r="B10" s="7">
        <f>'00h'!G51</f>
        <v>135321</v>
      </c>
      <c r="C10" s="7">
        <f>'00h'!H51</f>
        <v>131077</v>
      </c>
      <c r="D10" s="7">
        <f>'00h'!I51</f>
        <v>133199</v>
      </c>
      <c r="E10" s="7">
        <f>'00h'!J51</f>
        <v>133579</v>
      </c>
      <c r="F10" s="7">
        <f>'00h'!K51</f>
        <v>128267</v>
      </c>
      <c r="G10" s="7">
        <f>'00h'!L51</f>
        <v>127023</v>
      </c>
      <c r="H10" s="7">
        <f>'00h'!M51</f>
        <v>112191</v>
      </c>
      <c r="I10" s="7">
        <f>'00h'!N51</f>
        <v>128091</v>
      </c>
      <c r="K10" s="7">
        <f t="shared" si="13"/>
        <v>100</v>
      </c>
      <c r="L10" s="7">
        <f t="shared" si="0"/>
        <v>100</v>
      </c>
      <c r="M10" s="7">
        <f t="shared" si="1"/>
        <v>100</v>
      </c>
      <c r="N10" s="7">
        <f t="shared" si="2"/>
        <v>100</v>
      </c>
      <c r="O10" s="7">
        <f t="shared" si="3"/>
        <v>100</v>
      </c>
      <c r="P10" s="7">
        <f t="shared" si="4"/>
        <v>100</v>
      </c>
      <c r="Q10" s="7">
        <f t="shared" si="5"/>
        <v>100</v>
      </c>
      <c r="R10" s="7">
        <f t="shared" si="5"/>
        <v>100</v>
      </c>
      <c r="V10" s="7">
        <f t="shared" si="14"/>
        <v>100</v>
      </c>
      <c r="W10" s="7">
        <f t="shared" si="6"/>
        <v>100</v>
      </c>
      <c r="X10" s="7">
        <f t="shared" si="7"/>
        <v>100</v>
      </c>
      <c r="Y10" s="7">
        <f t="shared" si="8"/>
        <v>100</v>
      </c>
      <c r="Z10" s="7">
        <f t="shared" si="9"/>
        <v>100</v>
      </c>
      <c r="AA10" s="7">
        <f t="shared" si="10"/>
        <v>100</v>
      </c>
      <c r="AB10" s="7">
        <f t="shared" si="11"/>
        <v>100</v>
      </c>
      <c r="AC10" s="7">
        <f t="shared" si="12"/>
        <v>100</v>
      </c>
      <c r="AF10" t="s">
        <v>18</v>
      </c>
      <c r="AG10">
        <v>99.718133857840414</v>
      </c>
      <c r="AH10">
        <v>86.489959908925357</v>
      </c>
      <c r="AI10">
        <v>100.43401267691247</v>
      </c>
      <c r="AJ10">
        <v>108.04097402612447</v>
      </c>
      <c r="AK10">
        <v>98.885971244454865</v>
      </c>
      <c r="AL10">
        <v>98.911521314052024</v>
      </c>
    </row>
    <row r="11" spans="1:39" x14ac:dyDescent="0.25">
      <c r="A11" t="s">
        <v>88</v>
      </c>
      <c r="B11">
        <f>AVERAGE(B5:B10)</f>
        <v>126729.16666666667</v>
      </c>
      <c r="C11">
        <f t="shared" ref="C11:I11" si="15">AVERAGE(C5:C10)</f>
        <v>125147</v>
      </c>
      <c r="D11">
        <f t="shared" si="15"/>
        <v>120836.5</v>
      </c>
      <c r="E11">
        <f t="shared" si="15"/>
        <v>123398.83333333333</v>
      </c>
      <c r="F11">
        <f t="shared" si="15"/>
        <v>119883.33333333333</v>
      </c>
      <c r="G11">
        <f t="shared" si="15"/>
        <v>118515.33333333333</v>
      </c>
      <c r="H11">
        <f t="shared" si="15"/>
        <v>107872.83333333333</v>
      </c>
      <c r="I11">
        <f t="shared" si="15"/>
        <v>126173</v>
      </c>
      <c r="K11">
        <f>AVERAGE(K5:K10)</f>
        <v>100</v>
      </c>
      <c r="L11">
        <f t="shared" ref="L11" si="16">AVERAGE(L5:L10)</f>
        <v>100</v>
      </c>
      <c r="M11">
        <f t="shared" ref="M11" si="17">AVERAGE(M5:M10)</f>
        <v>100</v>
      </c>
      <c r="N11">
        <f t="shared" ref="N11" si="18">AVERAGE(N5:N10)</f>
        <v>100</v>
      </c>
      <c r="O11">
        <f t="shared" ref="O11" si="19">AVERAGE(O5:O10)</f>
        <v>100</v>
      </c>
      <c r="P11">
        <f t="shared" ref="P11" si="20">AVERAGE(P5:P10)</f>
        <v>100</v>
      </c>
      <c r="Q11">
        <f t="shared" ref="Q11" si="21">AVERAGE(Q5:Q10)</f>
        <v>100</v>
      </c>
      <c r="R11">
        <f t="shared" ref="R11" si="22">AVERAGE(R5:R10)</f>
        <v>100</v>
      </c>
      <c r="V11">
        <f>AVERAGE(V5:V10)</f>
        <v>100</v>
      </c>
      <c r="W11">
        <f t="shared" ref="W11" si="23">AVERAGE(W5:W10)</f>
        <v>100</v>
      </c>
      <c r="X11">
        <f t="shared" ref="X11" si="24">AVERAGE(X5:X10)</f>
        <v>100</v>
      </c>
      <c r="Y11">
        <f>AVERAGE(Y5:Y10)</f>
        <v>100</v>
      </c>
      <c r="Z11">
        <f>AVERAGE(Z5:Z10)</f>
        <v>100</v>
      </c>
      <c r="AA11">
        <f t="shared" ref="AA11" si="25">AVERAGE(AA5:AA10)</f>
        <v>100</v>
      </c>
      <c r="AB11">
        <f>AVERAGE(AB5:AB10)</f>
        <v>100</v>
      </c>
      <c r="AC11">
        <f t="shared" ref="AC11" si="26">AVERAGE(AC5:AC10)</f>
        <v>100</v>
      </c>
      <c r="AF11" t="s">
        <v>19</v>
      </c>
      <c r="AG11">
        <v>88.794005209913081</v>
      </c>
      <c r="AH11">
        <v>89.353040085937934</v>
      </c>
      <c r="AI11">
        <v>93.069420574909813</v>
      </c>
      <c r="AJ11">
        <v>106.77426395792405</v>
      </c>
      <c r="AK11">
        <v>100.69700712293871</v>
      </c>
      <c r="AL11">
        <v>99.157904884621971</v>
      </c>
    </row>
    <row r="12" spans="1:39" x14ac:dyDescent="0.25">
      <c r="A12" t="s">
        <v>29</v>
      </c>
      <c r="B12">
        <f>MEDIAN(B5:B10)</f>
        <v>126130.5</v>
      </c>
      <c r="C12">
        <f t="shared" ref="C12:I12" si="27">MEDIAN(C5:C10)</f>
        <v>125871</v>
      </c>
      <c r="D12">
        <f t="shared" si="27"/>
        <v>118096.5</v>
      </c>
      <c r="E12">
        <f t="shared" si="27"/>
        <v>121820.5</v>
      </c>
      <c r="F12">
        <f t="shared" si="27"/>
        <v>119986.5</v>
      </c>
      <c r="G12">
        <f t="shared" si="27"/>
        <v>116445</v>
      </c>
      <c r="H12">
        <f t="shared" si="27"/>
        <v>107426.5</v>
      </c>
      <c r="I12">
        <f t="shared" si="27"/>
        <v>126587.5</v>
      </c>
      <c r="K12">
        <f>MEDIAN(K5:K10)</f>
        <v>100</v>
      </c>
      <c r="L12">
        <f t="shared" ref="L12:R12" si="28">MEDIAN(L5:L10)</f>
        <v>100</v>
      </c>
      <c r="M12">
        <f t="shared" si="28"/>
        <v>100</v>
      </c>
      <c r="N12">
        <f t="shared" si="28"/>
        <v>100</v>
      </c>
      <c r="O12">
        <f t="shared" si="28"/>
        <v>100</v>
      </c>
      <c r="P12">
        <f t="shared" si="28"/>
        <v>100</v>
      </c>
      <c r="Q12">
        <f t="shared" si="28"/>
        <v>100</v>
      </c>
      <c r="R12">
        <f t="shared" si="28"/>
        <v>100</v>
      </c>
      <c r="V12">
        <f>MEDIAN(V5:V10)</f>
        <v>100</v>
      </c>
      <c r="W12">
        <f t="shared" ref="W12:AC12" si="29">MEDIAN(W5:W10)</f>
        <v>100</v>
      </c>
      <c r="X12">
        <f t="shared" si="29"/>
        <v>100</v>
      </c>
      <c r="Y12">
        <f t="shared" si="29"/>
        <v>100</v>
      </c>
      <c r="Z12">
        <f t="shared" si="29"/>
        <v>100</v>
      </c>
      <c r="AA12">
        <f t="shared" si="29"/>
        <v>100</v>
      </c>
      <c r="AB12">
        <f t="shared" si="29"/>
        <v>100</v>
      </c>
      <c r="AC12">
        <f t="shared" si="29"/>
        <v>100</v>
      </c>
      <c r="AF12" t="s">
        <v>20</v>
      </c>
      <c r="AG12">
        <v>94.946791229902345</v>
      </c>
      <c r="AH12">
        <v>96.621348064506748</v>
      </c>
      <c r="AI12">
        <v>101.98596400143327</v>
      </c>
      <c r="AJ12">
        <v>113.48397848510136</v>
      </c>
      <c r="AK12">
        <v>106.08061156033077</v>
      </c>
      <c r="AL12">
        <v>95.603414608602463</v>
      </c>
    </row>
    <row r="13" spans="1:39" x14ac:dyDescent="0.25">
      <c r="A13" t="s">
        <v>30</v>
      </c>
      <c r="B13">
        <f>STDEV(B5:B10)</f>
        <v>7575.2514787739328</v>
      </c>
      <c r="C13">
        <f t="shared" ref="C13:I13" si="30">STDEV(C5:C10)</f>
        <v>4336.7399276414999</v>
      </c>
      <c r="D13">
        <f t="shared" si="30"/>
        <v>6534.208039234747</v>
      </c>
      <c r="E13">
        <f t="shared" si="30"/>
        <v>7266.8121598584521</v>
      </c>
      <c r="F13">
        <f t="shared" si="30"/>
        <v>4963.94096123903</v>
      </c>
      <c r="G13">
        <f t="shared" si="30"/>
        <v>9433.2227084208425</v>
      </c>
      <c r="H13">
        <f t="shared" si="30"/>
        <v>6467.3352291857163</v>
      </c>
      <c r="I13">
        <f t="shared" si="30"/>
        <v>6360.2396810183182</v>
      </c>
      <c r="K13">
        <f>STDEV(K5:K10)</f>
        <v>0</v>
      </c>
      <c r="L13">
        <f t="shared" ref="L13:R13" si="31">STDEV(L5:L10)</f>
        <v>0</v>
      </c>
      <c r="M13">
        <f t="shared" si="31"/>
        <v>0</v>
      </c>
      <c r="N13">
        <f t="shared" si="31"/>
        <v>0</v>
      </c>
      <c r="O13">
        <f t="shared" si="31"/>
        <v>0</v>
      </c>
      <c r="P13">
        <f t="shared" si="31"/>
        <v>0</v>
      </c>
      <c r="Q13">
        <f t="shared" si="31"/>
        <v>0</v>
      </c>
      <c r="R13">
        <f t="shared" si="31"/>
        <v>0</v>
      </c>
      <c r="V13">
        <f>STDEV(V5:V10)</f>
        <v>0</v>
      </c>
      <c r="W13">
        <f t="shared" ref="W13:AC13" si="32">STDEV(W5:W10)</f>
        <v>0</v>
      </c>
      <c r="X13">
        <f t="shared" si="32"/>
        <v>0</v>
      </c>
      <c r="Y13">
        <f t="shared" si="32"/>
        <v>0</v>
      </c>
      <c r="Z13">
        <f t="shared" si="32"/>
        <v>0</v>
      </c>
      <c r="AA13">
        <f t="shared" si="32"/>
        <v>0</v>
      </c>
      <c r="AB13">
        <f t="shared" si="32"/>
        <v>0</v>
      </c>
      <c r="AC13">
        <f t="shared" si="32"/>
        <v>0</v>
      </c>
      <c r="AF13" t="s">
        <v>21</v>
      </c>
      <c r="AG13">
        <v>92.416231432344674</v>
      </c>
      <c r="AH13">
        <v>91.275361969172991</v>
      </c>
      <c r="AI13">
        <v>93.862159407312333</v>
      </c>
      <c r="AJ13">
        <v>100.80337263922807</v>
      </c>
      <c r="AK13">
        <v>107.63197078038671</v>
      </c>
      <c r="AL13">
        <v>97.49740950686946</v>
      </c>
    </row>
    <row r="14" spans="1:39" x14ac:dyDescent="0.25">
      <c r="S14" t="s">
        <v>18</v>
      </c>
      <c r="T14">
        <f>AVERAGE(K5:K10,R5:R10)</f>
        <v>100</v>
      </c>
      <c r="AF14" t="s">
        <v>22</v>
      </c>
      <c r="AG14">
        <v>89.734663288700034</v>
      </c>
      <c r="AH14">
        <v>91.676419493314739</v>
      </c>
      <c r="AI14">
        <v>92.871403126684356</v>
      </c>
      <c r="AJ14">
        <v>93.110883346404393</v>
      </c>
      <c r="AK14">
        <v>97.251645507355335</v>
      </c>
      <c r="AL14">
        <v>104.67691303039528</v>
      </c>
    </row>
    <row r="15" spans="1:39" x14ac:dyDescent="0.25">
      <c r="B15" s="1" t="s">
        <v>63</v>
      </c>
      <c r="K15" s="1" t="s">
        <v>63</v>
      </c>
      <c r="V15" s="1" t="s">
        <v>63</v>
      </c>
      <c r="AF15" t="s">
        <v>23</v>
      </c>
      <c r="AG15">
        <v>62.705982139108364</v>
      </c>
      <c r="AH15">
        <v>63.659902688168955</v>
      </c>
      <c r="AI15">
        <v>47.34751184857214</v>
      </c>
      <c r="AJ15">
        <v>62.114820101584201</v>
      </c>
      <c r="AK15">
        <v>54.787478662361131</v>
      </c>
      <c r="AL15">
        <v>57.488626224311759</v>
      </c>
    </row>
    <row r="16" spans="1:39" x14ac:dyDescent="0.25">
      <c r="B16" s="7" t="s">
        <v>18</v>
      </c>
      <c r="C16" s="7" t="s">
        <v>19</v>
      </c>
      <c r="D16" s="7" t="s">
        <v>20</v>
      </c>
      <c r="E16" s="7" t="s">
        <v>21</v>
      </c>
      <c r="F16" s="7" t="s">
        <v>22</v>
      </c>
      <c r="G16" s="7" t="s">
        <v>23</v>
      </c>
      <c r="H16" s="7" t="s">
        <v>24</v>
      </c>
      <c r="I16" s="7" t="s">
        <v>18</v>
      </c>
      <c r="K16" s="7" t="s">
        <v>18</v>
      </c>
      <c r="L16" s="7" t="s">
        <v>19</v>
      </c>
      <c r="M16" s="7" t="s">
        <v>20</v>
      </c>
      <c r="N16" s="7" t="s">
        <v>21</v>
      </c>
      <c r="O16" s="7" t="s">
        <v>22</v>
      </c>
      <c r="P16" s="7" t="s">
        <v>23</v>
      </c>
      <c r="Q16" s="7" t="s">
        <v>24</v>
      </c>
      <c r="R16" s="7" t="s">
        <v>18</v>
      </c>
      <c r="V16" s="7" t="s">
        <v>18</v>
      </c>
      <c r="W16" s="7" t="s">
        <v>19</v>
      </c>
      <c r="X16" s="7" t="s">
        <v>20</v>
      </c>
      <c r="Y16" s="7" t="s">
        <v>21</v>
      </c>
      <c r="Z16" s="7" t="s">
        <v>22</v>
      </c>
      <c r="AA16" s="7" t="s">
        <v>23</v>
      </c>
      <c r="AB16" s="7" t="s">
        <v>24</v>
      </c>
      <c r="AC16" s="7" t="s">
        <v>18</v>
      </c>
      <c r="AF16" t="s">
        <v>24</v>
      </c>
      <c r="AG16">
        <v>50.306846670603797</v>
      </c>
      <c r="AH16">
        <v>47.261676414809124</v>
      </c>
      <c r="AI16">
        <v>56.488134352563968</v>
      </c>
      <c r="AJ16">
        <v>63.63099951378679</v>
      </c>
      <c r="AK16">
        <v>56.6983194812275</v>
      </c>
      <c r="AL16">
        <v>59.068135925737444</v>
      </c>
    </row>
    <row r="17" spans="1:38" x14ac:dyDescent="0.25">
      <c r="B17">
        <f>'12h'!G46</f>
        <v>263908.66666666669</v>
      </c>
      <c r="C17">
        <f>'12h'!H46</f>
        <v>262665.66666666669</v>
      </c>
      <c r="D17">
        <f>'12h'!I46</f>
        <v>245274.66666666666</v>
      </c>
      <c r="E17">
        <f>'12h'!J46</f>
        <v>265019.66666666669</v>
      </c>
      <c r="F17">
        <f>'12h'!K46</f>
        <v>254851.66666666666</v>
      </c>
      <c r="G17">
        <f>'12h'!L46</f>
        <v>246005.66666666666</v>
      </c>
      <c r="H17">
        <f>'12h'!M46</f>
        <v>242021.66666666666</v>
      </c>
      <c r="I17">
        <f>'12h'!N46</f>
        <v>276015.66666666669</v>
      </c>
      <c r="K17">
        <f>B17/B5*100</f>
        <v>227.09634856438061</v>
      </c>
      <c r="L17">
        <f t="shared" ref="L17:Q17" si="33">C17/C5*100</f>
        <v>205.90892937401358</v>
      </c>
      <c r="M17">
        <f t="shared" si="33"/>
        <v>207.65926703580155</v>
      </c>
      <c r="N17">
        <f t="shared" si="33"/>
        <v>217.02999432215236</v>
      </c>
      <c r="O17">
        <f t="shared" si="33"/>
        <v>213.39356488149065</v>
      </c>
      <c r="P17">
        <f t="shared" si="33"/>
        <v>220.44901263221405</v>
      </c>
      <c r="Q17">
        <f t="shared" si="33"/>
        <v>227.68866519278112</v>
      </c>
      <c r="R17">
        <f>I17/I5*100</f>
        <v>236.0742622385298</v>
      </c>
      <c r="V17">
        <f>K17/$T$26*100</f>
        <v>91.049562838410978</v>
      </c>
      <c r="W17">
        <f t="shared" ref="W17:W22" si="34">L17/$T$26*100</f>
        <v>82.554907300564736</v>
      </c>
      <c r="X17">
        <f t="shared" ref="X17:X22" si="35">M17/$T$26*100</f>
        <v>83.256668821315131</v>
      </c>
      <c r="Y17">
        <f t="shared" ref="Y17:Y22" si="36">N17/$T$26*100</f>
        <v>87.013667242002342</v>
      </c>
      <c r="Z17">
        <f t="shared" ref="Z17:Z22" si="37">O17/$T$26*100</f>
        <v>85.555716407662473</v>
      </c>
      <c r="AA17">
        <f t="shared" ref="AA17:AA22" si="38">P17/$T$26*100</f>
        <v>88.384451600428022</v>
      </c>
      <c r="AB17">
        <f t="shared" ref="AB17:AB22" si="39">Q17/$T$26*100</f>
        <v>91.287039884689861</v>
      </c>
      <c r="AC17">
        <f>R17/$T$26*100</f>
        <v>94.649070802320566</v>
      </c>
      <c r="AF17" t="s">
        <v>18</v>
      </c>
      <c r="AG17">
        <v>98.645457772872717</v>
      </c>
      <c r="AH17">
        <v>100.57042291709084</v>
      </c>
      <c r="AI17">
        <v>92.216781506112127</v>
      </c>
      <c r="AJ17">
        <v>104.70348742938795</v>
      </c>
      <c r="AK17">
        <v>106.55583892968113</v>
      </c>
      <c r="AL17">
        <v>104.82743841654563</v>
      </c>
    </row>
    <row r="18" spans="1:38" x14ac:dyDescent="0.25">
      <c r="B18">
        <f>'12h'!G47</f>
        <v>289534.66666666669</v>
      </c>
      <c r="C18">
        <f>'12h'!H47</f>
        <v>269951.66666666669</v>
      </c>
      <c r="D18">
        <f>'12h'!I47</f>
        <v>267155.66666666669</v>
      </c>
      <c r="E18">
        <f>'12h'!J47</f>
        <v>302961.66666666669</v>
      </c>
      <c r="F18">
        <f>'12h'!K47</f>
        <v>283575.66666666669</v>
      </c>
      <c r="G18">
        <f>'12h'!L47</f>
        <v>267302.66666666669</v>
      </c>
      <c r="H18">
        <f>'12h'!M47</f>
        <v>263269.66666666669</v>
      </c>
      <c r="I18">
        <f>'12h'!N47</f>
        <v>320056.66666666669</v>
      </c>
      <c r="K18">
        <f t="shared" ref="K18:R18" si="40">B18/B6*100</f>
        <v>233.25491965283152</v>
      </c>
      <c r="L18">
        <f t="shared" si="40"/>
        <v>226.2114254430069</v>
      </c>
      <c r="M18">
        <f t="shared" si="40"/>
        <v>230.25301582103017</v>
      </c>
      <c r="N18">
        <f t="shared" si="40"/>
        <v>232.81641038251789</v>
      </c>
      <c r="O18">
        <f t="shared" si="40"/>
        <v>244.89456942585318</v>
      </c>
      <c r="P18">
        <f t="shared" si="40"/>
        <v>248.46642684736776</v>
      </c>
      <c r="Q18">
        <f t="shared" si="40"/>
        <v>223.7336868613904</v>
      </c>
      <c r="R18">
        <f t="shared" si="40"/>
        <v>255.8733864176607</v>
      </c>
      <c r="V18">
        <f t="shared" ref="V18:V22" si="41">K18/$T$26*100</f>
        <v>93.518713966808647</v>
      </c>
      <c r="W18">
        <f t="shared" si="34"/>
        <v>90.694771297921562</v>
      </c>
      <c r="X18">
        <f t="shared" si="35"/>
        <v>92.315162992535832</v>
      </c>
      <c r="Y18">
        <f t="shared" si="36"/>
        <v>93.34290278527692</v>
      </c>
      <c r="Z18">
        <f t="shared" si="37"/>
        <v>98.18538971974526</v>
      </c>
      <c r="AA18">
        <f t="shared" si="38"/>
        <v>99.617451744546315</v>
      </c>
      <c r="AB18">
        <f t="shared" si="39"/>
        <v>89.701373490734497</v>
      </c>
      <c r="AC18">
        <f t="shared" ref="AC18:AC22" si="42">R18/$T$26*100</f>
        <v>102.58711829841329</v>
      </c>
    </row>
    <row r="19" spans="1:38" x14ac:dyDescent="0.25">
      <c r="B19">
        <f>'12h'!G48</f>
        <v>320120.66666666669</v>
      </c>
      <c r="C19">
        <f>'12h'!H48</f>
        <v>298036.66666666669</v>
      </c>
      <c r="D19">
        <f>'12h'!I48</f>
        <v>292646.66666666669</v>
      </c>
      <c r="E19">
        <f>'12h'!J48</f>
        <v>292611.66666666669</v>
      </c>
      <c r="F19">
        <f>'12h'!K48</f>
        <v>312770.66666666669</v>
      </c>
      <c r="G19">
        <f>'12h'!L48</f>
        <v>277835.66666666669</v>
      </c>
      <c r="H19">
        <f>'12h'!M48</f>
        <v>256137.66666666666</v>
      </c>
      <c r="I19">
        <f>'12h'!N48</f>
        <v>332022.66666666669</v>
      </c>
      <c r="K19">
        <f t="shared" ref="K19:R19" si="43">B19/B7*100</f>
        <v>263.1986866951143</v>
      </c>
      <c r="L19">
        <f t="shared" si="43"/>
        <v>238.83248256390121</v>
      </c>
      <c r="M19">
        <f t="shared" si="43"/>
        <v>250.96189577794931</v>
      </c>
      <c r="N19">
        <f t="shared" si="43"/>
        <v>257.24102564102566</v>
      </c>
      <c r="O19">
        <f t="shared" si="43"/>
        <v>259.46382402145815</v>
      </c>
      <c r="P19">
        <f t="shared" si="43"/>
        <v>233.20099602708302</v>
      </c>
      <c r="Q19">
        <f t="shared" si="43"/>
        <v>256.57127211654364</v>
      </c>
      <c r="R19">
        <f t="shared" si="43"/>
        <v>250.13761652201865</v>
      </c>
      <c r="V19">
        <f t="shared" si="41"/>
        <v>105.52404525535712</v>
      </c>
      <c r="W19">
        <f t="shared" si="34"/>
        <v>95.754921937421017</v>
      </c>
      <c r="X19">
        <f t="shared" si="35"/>
        <v>100.61795816678796</v>
      </c>
      <c r="Y19">
        <f t="shared" si="36"/>
        <v>103.13544483116132</v>
      </c>
      <c r="Z19">
        <f t="shared" si="37"/>
        <v>104.02662966128169</v>
      </c>
      <c r="AA19">
        <f t="shared" si="38"/>
        <v>93.497094409373673</v>
      </c>
      <c r="AB19">
        <f t="shared" si="39"/>
        <v>102.86692107021548</v>
      </c>
      <c r="AC19">
        <f t="shared" si="42"/>
        <v>100.28748052422038</v>
      </c>
    </row>
    <row r="20" spans="1:38" x14ac:dyDescent="0.25">
      <c r="B20">
        <f>'12h'!G49</f>
        <v>329619.66666666669</v>
      </c>
      <c r="C20">
        <f>'12h'!H49</f>
        <v>301732.66666666669</v>
      </c>
      <c r="D20">
        <f>'12h'!I49</f>
        <v>325045.66666666669</v>
      </c>
      <c r="E20">
        <f>'12h'!J49</f>
        <v>312608.66666666669</v>
      </c>
      <c r="F20">
        <f>'12h'!K49</f>
        <v>299167.66666666669</v>
      </c>
      <c r="G20">
        <f>'12h'!L49</f>
        <v>301022.66666666669</v>
      </c>
      <c r="H20">
        <f>'12h'!M49</f>
        <v>282156.66666666669</v>
      </c>
      <c r="I20">
        <f>'12h'!N49</f>
        <v>329662.66666666669</v>
      </c>
      <c r="K20">
        <f t="shared" ref="K20:R20" si="44">B20/B8*100</f>
        <v>244.24232095398995</v>
      </c>
      <c r="L20">
        <f t="shared" si="44"/>
        <v>249.0303695572631</v>
      </c>
      <c r="M20">
        <f t="shared" si="44"/>
        <v>264.28625633520346</v>
      </c>
      <c r="N20">
        <f t="shared" si="44"/>
        <v>262.04894350651892</v>
      </c>
      <c r="O20">
        <f>F20/F8*100</f>
        <v>262.27363450136033</v>
      </c>
      <c r="P20">
        <f t="shared" si="44"/>
        <v>264.63531135531133</v>
      </c>
      <c r="Q20">
        <f t="shared" si="44"/>
        <v>274.76279972603896</v>
      </c>
      <c r="R20">
        <f t="shared" si="44"/>
        <v>271.73434005396285</v>
      </c>
      <c r="V20">
        <f t="shared" si="41"/>
        <v>97.923884245964672</v>
      </c>
      <c r="W20">
        <f t="shared" si="34"/>
        <v>99.843552857692671</v>
      </c>
      <c r="X20">
        <f t="shared" si="35"/>
        <v>105.96008370737289</v>
      </c>
      <c r="Y20">
        <f t="shared" si="36"/>
        <v>105.06307961077577</v>
      </c>
      <c r="Z20">
        <f t="shared" si="37"/>
        <v>105.15316479701222</v>
      </c>
      <c r="AA20">
        <f t="shared" si="38"/>
        <v>106.10003006577224</v>
      </c>
      <c r="AB20">
        <f t="shared" si="39"/>
        <v>110.16043612088954</v>
      </c>
      <c r="AC20">
        <f t="shared" si="42"/>
        <v>108.94623813417856</v>
      </c>
    </row>
    <row r="21" spans="1:38" x14ac:dyDescent="0.25">
      <c r="B21">
        <f>'12h'!G50</f>
        <v>319740.66666666669</v>
      </c>
      <c r="C21">
        <f>'12h'!H50</f>
        <v>318539.66666666669</v>
      </c>
      <c r="D21">
        <f>'12h'!I50</f>
        <v>283835.66666666669</v>
      </c>
      <c r="E21">
        <f>'12h'!J50</f>
        <v>345506.66666666669</v>
      </c>
      <c r="F21">
        <f>'12h'!K50</f>
        <v>316354.66666666669</v>
      </c>
      <c r="G21">
        <f>'12h'!L50</f>
        <v>317520.66666666669</v>
      </c>
      <c r="H21">
        <f>'12h'!M50</f>
        <v>286161.66666666669</v>
      </c>
      <c r="I21">
        <f>'12h'!N50</f>
        <v>336006.66666666669</v>
      </c>
      <c r="K21">
        <f t="shared" ref="K21:R21" si="45">B21/B9*100</f>
        <v>249.53811014076521</v>
      </c>
      <c r="L21">
        <f t="shared" si="45"/>
        <v>250.91149217952054</v>
      </c>
      <c r="M21">
        <f t="shared" si="45"/>
        <v>240.37776968526722</v>
      </c>
      <c r="N21">
        <f t="shared" si="45"/>
        <v>284.29976932803419</v>
      </c>
      <c r="O21">
        <f t="shared" si="45"/>
        <v>261.02300918056955</v>
      </c>
      <c r="P21">
        <f t="shared" si="45"/>
        <v>240.53684835170387</v>
      </c>
      <c r="Q21">
        <f t="shared" si="45"/>
        <v>263.60255961482954</v>
      </c>
      <c r="R21">
        <f t="shared" si="45"/>
        <v>252.84571199237465</v>
      </c>
      <c r="V21">
        <f t="shared" si="41"/>
        <v>100.04712089590832</v>
      </c>
      <c r="W21">
        <f t="shared" si="34"/>
        <v>100.59774989117527</v>
      </c>
      <c r="X21">
        <f t="shared" si="35"/>
        <v>96.374472704087424</v>
      </c>
      <c r="Y21">
        <f t="shared" si="36"/>
        <v>113.98408594420985</v>
      </c>
      <c r="Z21">
        <f t="shared" si="37"/>
        <v>104.65175255743864</v>
      </c>
      <c r="AA21">
        <f t="shared" si="38"/>
        <v>96.438251990401511</v>
      </c>
      <c r="AB21">
        <f t="shared" si="39"/>
        <v>105.68596971171587</v>
      </c>
      <c r="AC21">
        <f t="shared" si="42"/>
        <v>101.37323514008862</v>
      </c>
    </row>
    <row r="22" spans="1:38" x14ac:dyDescent="0.25">
      <c r="B22" s="7">
        <f>'12h'!G51</f>
        <v>338423.66666666669</v>
      </c>
      <c r="C22" s="7">
        <f>'12h'!H51</f>
        <v>323717.66666666669</v>
      </c>
      <c r="D22" s="7">
        <f>'12h'!I51</f>
        <v>320394.66666666669</v>
      </c>
      <c r="E22" s="7">
        <f>'12h'!J51</f>
        <v>316241.66666666669</v>
      </c>
      <c r="F22" s="7">
        <f>'12h'!K51</f>
        <v>327287.66666666669</v>
      </c>
      <c r="G22" s="7">
        <f>'12h'!L51</f>
        <v>328186.66666666669</v>
      </c>
      <c r="H22" s="7">
        <f>'12h'!M51</f>
        <v>302673.66666666669</v>
      </c>
      <c r="I22" s="7">
        <f>'12h'!N51</f>
        <v>331706.66666666669</v>
      </c>
      <c r="K22" s="7">
        <f t="shared" ref="K22:R22" si="46">B22/B10*100</f>
        <v>250.08954017977007</v>
      </c>
      <c r="L22" s="7">
        <f t="shared" si="46"/>
        <v>246.96755850886629</v>
      </c>
      <c r="M22" s="7">
        <f t="shared" si="46"/>
        <v>240.53834237994784</v>
      </c>
      <c r="N22" s="7">
        <f t="shared" si="46"/>
        <v>236.7450472504411</v>
      </c>
      <c r="O22" s="7">
        <f t="shared" si="46"/>
        <v>255.16123918596887</v>
      </c>
      <c r="P22" s="7">
        <f t="shared" si="46"/>
        <v>258.36790712443155</v>
      </c>
      <c r="Q22" s="7">
        <f t="shared" si="46"/>
        <v>269.78426671182774</v>
      </c>
      <c r="R22" s="7">
        <f t="shared" si="46"/>
        <v>258.9617277300253</v>
      </c>
      <c r="V22" s="7">
        <f t="shared" si="41"/>
        <v>100.26820531362245</v>
      </c>
      <c r="W22" s="7">
        <f t="shared" si="34"/>
        <v>99.016511624480032</v>
      </c>
      <c r="X22" s="7">
        <f t="shared" si="35"/>
        <v>96.438850989986236</v>
      </c>
      <c r="Y22" s="7">
        <f t="shared" si="36"/>
        <v>94.918008116721154</v>
      </c>
      <c r="Z22" s="7">
        <f t="shared" si="37"/>
        <v>102.30159766132675</v>
      </c>
      <c r="AA22" s="7">
        <f t="shared" si="38"/>
        <v>103.58724455001817</v>
      </c>
      <c r="AB22" s="7">
        <f t="shared" si="39"/>
        <v>108.16439674207045</v>
      </c>
      <c r="AC22" s="7">
        <f t="shared" si="42"/>
        <v>103.82532458470628</v>
      </c>
    </row>
    <row r="23" spans="1:38" x14ac:dyDescent="0.25">
      <c r="A23" t="s">
        <v>88</v>
      </c>
      <c r="B23">
        <f>AVERAGE(B17:B22)</f>
        <v>310224.66666666669</v>
      </c>
      <c r="C23">
        <f>AVERAGE(C17:C22)</f>
        <v>295774.00000000006</v>
      </c>
      <c r="D23">
        <f t="shared" ref="D23" si="47">AVERAGE(D17:D22)</f>
        <v>289058.83333333337</v>
      </c>
      <c r="E23">
        <f t="shared" ref="E23" si="48">AVERAGE(E17:E22)</f>
        <v>305825.00000000006</v>
      </c>
      <c r="F23">
        <f t="shared" ref="F23" si="49">AVERAGE(F17:F22)</f>
        <v>299001.33333333337</v>
      </c>
      <c r="G23">
        <f t="shared" ref="G23" si="50">AVERAGE(G17:G22)</f>
        <v>289645.66666666669</v>
      </c>
      <c r="H23">
        <f t="shared" ref="H23" si="51">AVERAGE(H17:H22)</f>
        <v>272070.16666666669</v>
      </c>
      <c r="I23">
        <f t="shared" ref="I23" si="52">AVERAGE(I17:I22)</f>
        <v>320911.83333333337</v>
      </c>
      <c r="K23">
        <f>AVERAGE(K17:K22)</f>
        <v>244.56998769780861</v>
      </c>
      <c r="L23">
        <f t="shared" ref="L23" si="53">AVERAGE(L17:L22)</f>
        <v>236.31037627109527</v>
      </c>
      <c r="M23">
        <f t="shared" ref="M23" si="54">AVERAGE(M17:M22)</f>
        <v>239.01275783919994</v>
      </c>
      <c r="N23">
        <f t="shared" ref="N23" si="55">AVERAGE(N17:N22)</f>
        <v>248.36353173844836</v>
      </c>
      <c r="O23">
        <f t="shared" ref="O23" si="56">AVERAGE(O17:O22)</f>
        <v>249.3683068661168</v>
      </c>
      <c r="P23">
        <f t="shared" ref="P23" si="57">AVERAGE(P17:P22)</f>
        <v>244.27608372301862</v>
      </c>
      <c r="Q23">
        <f t="shared" ref="Q23" si="58">AVERAGE(Q17:Q22)</f>
        <v>252.69054170390189</v>
      </c>
      <c r="R23">
        <f t="shared" ref="R23" si="59">AVERAGE(R17:R22)</f>
        <v>254.27117415909535</v>
      </c>
      <c r="V23">
        <f>AVERAGE(V17:V22)</f>
        <v>98.055255419345372</v>
      </c>
      <c r="W23">
        <f t="shared" ref="W23" si="60">AVERAGE(W17:W22)</f>
        <v>94.743735818209231</v>
      </c>
      <c r="X23">
        <f t="shared" ref="X23" si="61">AVERAGE(X17:X22)</f>
        <v>95.827199563680907</v>
      </c>
      <c r="Y23">
        <f>AVERAGE(Y17:Y22)</f>
        <v>99.576198088357899</v>
      </c>
      <c r="Z23">
        <f>AVERAGE(Z17:Z22)</f>
        <v>99.979041800744497</v>
      </c>
      <c r="AA23">
        <f t="shared" ref="AA23" si="62">AVERAGE(AA17:AA22)</f>
        <v>97.937420726756656</v>
      </c>
      <c r="AB23">
        <f>AVERAGE(AB17:AB22)</f>
        <v>101.31102283671929</v>
      </c>
      <c r="AC23">
        <f t="shared" ref="AC23" si="63">AVERAGE(AC17:AC22)</f>
        <v>101.94474458065461</v>
      </c>
    </row>
    <row r="24" spans="1:38" x14ac:dyDescent="0.25">
      <c r="A24" t="s">
        <v>29</v>
      </c>
      <c r="B24">
        <f>MEDIAN(B17:B22)</f>
        <v>319930.66666666669</v>
      </c>
      <c r="C24">
        <f>MEDIAN(C17:C22)</f>
        <v>299884.66666666669</v>
      </c>
      <c r="D24">
        <f t="shared" ref="D24:I24" si="64">MEDIAN(D17:D22)</f>
        <v>288241.16666666669</v>
      </c>
      <c r="E24">
        <f t="shared" si="64"/>
        <v>307785.16666666669</v>
      </c>
      <c r="F24">
        <f t="shared" si="64"/>
        <v>305969.16666666669</v>
      </c>
      <c r="G24">
        <f t="shared" si="64"/>
        <v>289429.16666666669</v>
      </c>
      <c r="H24">
        <f t="shared" si="64"/>
        <v>272713.16666666669</v>
      </c>
      <c r="I24">
        <f t="shared" si="64"/>
        <v>330684.66666666669</v>
      </c>
      <c r="K24">
        <f>MEDIAN(K17:K22)</f>
        <v>246.89021554737758</v>
      </c>
      <c r="L24">
        <f t="shared" ref="L24:R24" si="65">MEDIAN(L17:L22)</f>
        <v>242.90002053638375</v>
      </c>
      <c r="M24">
        <f t="shared" si="65"/>
        <v>240.45805603260754</v>
      </c>
      <c r="N24">
        <f t="shared" si="65"/>
        <v>246.99303644573337</v>
      </c>
      <c r="O24">
        <f t="shared" si="65"/>
        <v>257.31253160371352</v>
      </c>
      <c r="P24">
        <f t="shared" si="65"/>
        <v>244.5016375995358</v>
      </c>
      <c r="Q24">
        <f t="shared" si="65"/>
        <v>260.08691586568659</v>
      </c>
      <c r="R24">
        <f t="shared" si="65"/>
        <v>254.35954920501769</v>
      </c>
      <c r="V24">
        <f>MEDIAN(V17:V22)</f>
        <v>98.98550257093649</v>
      </c>
      <c r="W24">
        <f t="shared" ref="W24:AC24" si="66">MEDIAN(W17:W22)</f>
        <v>97.385716780950531</v>
      </c>
      <c r="X24">
        <f>MEDIAN(X17:X22)</f>
        <v>96.40666184703683</v>
      </c>
      <c r="Y24">
        <f t="shared" si="66"/>
        <v>99.026726473941238</v>
      </c>
      <c r="Z24">
        <f t="shared" si="66"/>
        <v>103.16411366130421</v>
      </c>
      <c r="AA24">
        <f t="shared" si="66"/>
        <v>98.027851867473913</v>
      </c>
      <c r="AB24">
        <f t="shared" si="66"/>
        <v>104.27644539096568</v>
      </c>
      <c r="AC24">
        <f t="shared" si="66"/>
        <v>101.98017671925095</v>
      </c>
    </row>
    <row r="25" spans="1:38" x14ac:dyDescent="0.25">
      <c r="A25" t="s">
        <v>30</v>
      </c>
      <c r="B25">
        <f>STDEV(B17:B22)</f>
        <v>28046.684845093547</v>
      </c>
      <c r="C25">
        <f t="shared" ref="C25:I25" si="67">STDEV(C17:C22)</f>
        <v>24910.656712874246</v>
      </c>
      <c r="D25">
        <f t="shared" si="67"/>
        <v>30704.86151355624</v>
      </c>
      <c r="E25">
        <f t="shared" si="67"/>
        <v>26747.05902088427</v>
      </c>
      <c r="F25">
        <f t="shared" si="67"/>
        <v>26374.310596993186</v>
      </c>
      <c r="G25">
        <f t="shared" si="67"/>
        <v>31416.542725131301</v>
      </c>
      <c r="H25">
        <f t="shared" si="67"/>
        <v>22231.004365525201</v>
      </c>
      <c r="I25">
        <f t="shared" si="67"/>
        <v>22630.984127224045</v>
      </c>
      <c r="K25">
        <f>STDEV(K17:K22)</f>
        <v>12.927817460532829</v>
      </c>
      <c r="L25">
        <f t="shared" ref="L25:R25" si="68">STDEV(L17:L22)</f>
        <v>17.442271352303415</v>
      </c>
      <c r="M25">
        <f t="shared" si="68"/>
        <v>19.211958541602684</v>
      </c>
      <c r="N25">
        <f t="shared" si="68"/>
        <v>24.14956023044568</v>
      </c>
      <c r="O25">
        <f t="shared" si="68"/>
        <v>18.719260062579981</v>
      </c>
      <c r="P25">
        <f t="shared" si="68"/>
        <v>16.34016754786138</v>
      </c>
      <c r="Q25">
        <f t="shared" si="68"/>
        <v>21.804153199397614</v>
      </c>
      <c r="R25">
        <f t="shared" si="68"/>
        <v>11.659986145510914</v>
      </c>
      <c r="V25">
        <f>STDEV(V17:V22)</f>
        <v>5.183139824472331</v>
      </c>
      <c r="W25">
        <f t="shared" ref="W25:AC25" si="69">STDEV(W17:W22)</f>
        <v>6.9931163207846305</v>
      </c>
      <c r="X25">
        <f t="shared" si="69"/>
        <v>7.7026356325878984</v>
      </c>
      <c r="Y25">
        <f>STDEV(Y17:Y22)</f>
        <v>9.6822644468834564</v>
      </c>
      <c r="Z25">
        <f t="shared" si="69"/>
        <v>7.5050984136508472</v>
      </c>
      <c r="AA25">
        <f t="shared" si="69"/>
        <v>6.5512506975311187</v>
      </c>
      <c r="AB25">
        <f t="shared" si="69"/>
        <v>8.7419222255970439</v>
      </c>
      <c r="AC25">
        <f t="shared" si="69"/>
        <v>4.6748291989808415</v>
      </c>
    </row>
    <row r="26" spans="1:38" x14ac:dyDescent="0.25">
      <c r="S26" t="s">
        <v>18</v>
      </c>
      <c r="T26">
        <f>AVERAGE(K17:K22,R17:R22)</f>
        <v>249.42058092845198</v>
      </c>
    </row>
    <row r="27" spans="1:38" x14ac:dyDescent="0.25">
      <c r="B27" s="1" t="s">
        <v>64</v>
      </c>
      <c r="K27" s="1" t="s">
        <v>64</v>
      </c>
      <c r="V27" s="1" t="s">
        <v>64</v>
      </c>
    </row>
    <row r="28" spans="1:38" x14ac:dyDescent="0.25">
      <c r="B28" s="7" t="s">
        <v>18</v>
      </c>
      <c r="C28" s="7" t="s">
        <v>19</v>
      </c>
      <c r="D28" s="7" t="s">
        <v>20</v>
      </c>
      <c r="E28" s="7" t="s">
        <v>21</v>
      </c>
      <c r="F28" s="7" t="s">
        <v>22</v>
      </c>
      <c r="G28" s="7" t="s">
        <v>23</v>
      </c>
      <c r="H28" s="7" t="s">
        <v>24</v>
      </c>
      <c r="I28" s="7" t="s">
        <v>18</v>
      </c>
      <c r="K28" s="7" t="s">
        <v>18</v>
      </c>
      <c r="L28" s="7" t="s">
        <v>19</v>
      </c>
      <c r="M28" s="7" t="s">
        <v>20</v>
      </c>
      <c r="N28" s="7" t="s">
        <v>21</v>
      </c>
      <c r="O28" s="7" t="s">
        <v>22</v>
      </c>
      <c r="P28" s="7" t="s">
        <v>23</v>
      </c>
      <c r="Q28" s="7" t="s">
        <v>24</v>
      </c>
      <c r="R28" s="7" t="s">
        <v>18</v>
      </c>
      <c r="V28" s="7" t="s">
        <v>18</v>
      </c>
      <c r="W28" s="7" t="s">
        <v>19</v>
      </c>
      <c r="X28" s="7" t="s">
        <v>20</v>
      </c>
      <c r="Y28" s="7" t="s">
        <v>21</v>
      </c>
      <c r="Z28" s="7" t="s">
        <v>22</v>
      </c>
      <c r="AA28" s="7" t="s">
        <v>23</v>
      </c>
      <c r="AB28" s="7" t="s">
        <v>24</v>
      </c>
      <c r="AC28" s="7" t="s">
        <v>18</v>
      </c>
    </row>
    <row r="29" spans="1:38" x14ac:dyDescent="0.25">
      <c r="B29">
        <f>'24h'!G46</f>
        <v>161520.33333333334</v>
      </c>
      <c r="C29">
        <f>'24h'!H46</f>
        <v>161646.33333333334</v>
      </c>
      <c r="D29">
        <f>'24h'!I46</f>
        <v>157880.33333333334</v>
      </c>
      <c r="E29">
        <f>'24h'!J46</f>
        <v>155983.33333333334</v>
      </c>
      <c r="F29">
        <f>'24h'!K46</f>
        <v>158471.33333333334</v>
      </c>
      <c r="G29">
        <f>'24h'!L46</f>
        <v>142689.33333333334</v>
      </c>
      <c r="H29">
        <f>'24h'!M46</f>
        <v>131623.33333333334</v>
      </c>
      <c r="I29">
        <f>'24h'!N46</f>
        <v>156082.33333333334</v>
      </c>
      <c r="K29">
        <f>B29/B5*100</f>
        <v>138.99004675443879</v>
      </c>
      <c r="L29">
        <f t="shared" ref="L29:R29" si="70">C29/C5*100</f>
        <v>126.71783052689894</v>
      </c>
      <c r="M29">
        <f t="shared" si="70"/>
        <v>133.66775600973071</v>
      </c>
      <c r="N29">
        <f t="shared" si="70"/>
        <v>127.73792365478687</v>
      </c>
      <c r="O29">
        <f t="shared" si="70"/>
        <v>132.69194270467005</v>
      </c>
      <c r="P29">
        <f t="shared" si="70"/>
        <v>127.86584582664983</v>
      </c>
      <c r="Q29">
        <f t="shared" si="70"/>
        <v>123.82833936999234</v>
      </c>
      <c r="R29">
        <f t="shared" si="70"/>
        <v>133.49612409730952</v>
      </c>
      <c r="V29">
        <f t="shared" ref="V29:AC34" si="71">K29/$T$38*100</f>
        <v>93.684913744380097</v>
      </c>
      <c r="W29">
        <f t="shared" si="71"/>
        <v>85.412943588411096</v>
      </c>
      <c r="X29">
        <f t="shared" si="71"/>
        <v>90.097474492550617</v>
      </c>
      <c r="Y29">
        <f t="shared" si="71"/>
        <v>86.100527619994736</v>
      </c>
      <c r="Z29">
        <f t="shared" si="71"/>
        <v>89.439736852698303</v>
      </c>
      <c r="AA29">
        <f t="shared" si="71"/>
        <v>86.186752338359994</v>
      </c>
      <c r="AB29">
        <f t="shared" si="71"/>
        <v>83.465309666982122</v>
      </c>
      <c r="AC29">
        <f t="shared" si="71"/>
        <v>89.981787640963532</v>
      </c>
    </row>
    <row r="30" spans="1:38" x14ac:dyDescent="0.25">
      <c r="B30">
        <f>'24h'!G47</f>
        <v>159279.33333333334</v>
      </c>
      <c r="C30">
        <f>'24h'!H47</f>
        <v>154683.33333333334</v>
      </c>
      <c r="D30">
        <f>'24h'!I47</f>
        <v>158091.33333333334</v>
      </c>
      <c r="E30">
        <f>'24h'!J47</f>
        <v>167289.33333333334</v>
      </c>
      <c r="F30">
        <f>'24h'!K47</f>
        <v>162384.33333333334</v>
      </c>
      <c r="G30">
        <f>'24h'!L47</f>
        <v>145985.33333333334</v>
      </c>
      <c r="H30">
        <f>'24h'!M47</f>
        <v>144980.33333333334</v>
      </c>
      <c r="I30">
        <f>'24h'!N47</f>
        <v>178580.33333333334</v>
      </c>
      <c r="K30">
        <f t="shared" ref="K30:R30" si="72">B30/B6*100</f>
        <v>128.31861734123916</v>
      </c>
      <c r="L30">
        <f t="shared" si="72"/>
        <v>129.62000849143035</v>
      </c>
      <c r="M30">
        <f t="shared" si="72"/>
        <v>136.25391790991179</v>
      </c>
      <c r="N30">
        <f t="shared" si="72"/>
        <v>128.55653492559949</v>
      </c>
      <c r="O30">
        <f t="shared" si="72"/>
        <v>140.2343221497762</v>
      </c>
      <c r="P30">
        <f t="shared" si="72"/>
        <v>135.69806316480916</v>
      </c>
      <c r="Q30">
        <f t="shared" si="72"/>
        <v>123.20821046250423</v>
      </c>
      <c r="R30">
        <f t="shared" si="72"/>
        <v>142.76832635135855</v>
      </c>
      <c r="V30">
        <f t="shared" si="71"/>
        <v>86.491938654076222</v>
      </c>
      <c r="W30">
        <f t="shared" si="71"/>
        <v>87.36912893136828</v>
      </c>
      <c r="X30">
        <f t="shared" si="71"/>
        <v>91.840652225093748</v>
      </c>
      <c r="Y30">
        <f t="shared" si="71"/>
        <v>86.652304729846023</v>
      </c>
      <c r="Z30">
        <f t="shared" si="71"/>
        <v>94.523605692533692</v>
      </c>
      <c r="AA30">
        <f t="shared" si="71"/>
        <v>91.465983642232203</v>
      </c>
      <c r="AB30">
        <f t="shared" si="71"/>
        <v>83.047317698743825</v>
      </c>
      <c r="AC30">
        <f t="shared" si="71"/>
        <v>96.231627026410663</v>
      </c>
    </row>
    <row r="31" spans="1:38" x14ac:dyDescent="0.25">
      <c r="B31">
        <f>'24h'!G48</f>
        <v>181988.33333333334</v>
      </c>
      <c r="C31">
        <f>'24h'!H48</f>
        <v>172334.33333333334</v>
      </c>
      <c r="D31">
        <f>'24h'!I48</f>
        <v>172439.33333333334</v>
      </c>
      <c r="E31">
        <f>'24h'!J48</f>
        <v>169910.33333333334</v>
      </c>
      <c r="F31">
        <f>'24h'!K48</f>
        <v>177147.33333333334</v>
      </c>
      <c r="G31">
        <f>'24h'!L48</f>
        <v>143813.33333333334</v>
      </c>
      <c r="H31">
        <f>'24h'!M48</f>
        <v>138220.33333333334</v>
      </c>
      <c r="I31">
        <f>'24h'!N48</f>
        <v>183105.33333333334</v>
      </c>
      <c r="K31">
        <f t="shared" ref="K31:R31" si="73">B31/B7*100</f>
        <v>149.62823495879479</v>
      </c>
      <c r="L31">
        <f t="shared" si="73"/>
        <v>138.1005804464603</v>
      </c>
      <c r="M31">
        <f t="shared" si="73"/>
        <v>147.87696881342367</v>
      </c>
      <c r="N31">
        <f t="shared" si="73"/>
        <v>149.37172161172163</v>
      </c>
      <c r="O31">
        <f t="shared" si="73"/>
        <v>146.95535553804251</v>
      </c>
      <c r="P31">
        <f t="shared" si="73"/>
        <v>120.70952940518158</v>
      </c>
      <c r="Q31">
        <f t="shared" si="73"/>
        <v>138.45432113605327</v>
      </c>
      <c r="R31">
        <f t="shared" si="73"/>
        <v>137.94700257152041</v>
      </c>
      <c r="V31">
        <f t="shared" si="71"/>
        <v>100.85548291529625</v>
      </c>
      <c r="W31">
        <f t="shared" si="71"/>
        <v>93.085377473349695</v>
      </c>
      <c r="X31">
        <f t="shared" si="71"/>
        <v>99.675058693535874</v>
      </c>
      <c r="Y31">
        <f t="shared" si="71"/>
        <v>100.68258254324812</v>
      </c>
      <c r="Z31">
        <f t="shared" si="71"/>
        <v>99.053854066111697</v>
      </c>
      <c r="AA31">
        <f t="shared" si="71"/>
        <v>81.36310559294057</v>
      </c>
      <c r="AB31">
        <f t="shared" si="71"/>
        <v>93.323813007161306</v>
      </c>
      <c r="AC31">
        <f t="shared" si="71"/>
        <v>92.981859773321801</v>
      </c>
    </row>
    <row r="32" spans="1:38" x14ac:dyDescent="0.25">
      <c r="B32">
        <f>'24h'!G49</f>
        <v>200137.33333333334</v>
      </c>
      <c r="C32">
        <f>'24h'!H49</f>
        <v>186689.33333333334</v>
      </c>
      <c r="D32">
        <f>'24h'!I49</f>
        <v>200418.33333333334</v>
      </c>
      <c r="E32">
        <f>'24h'!J49</f>
        <v>187672.33333333334</v>
      </c>
      <c r="F32">
        <f>'24h'!K49</f>
        <v>180330.33333333334</v>
      </c>
      <c r="G32">
        <f>'24h'!L49</f>
        <v>172144.33333333334</v>
      </c>
      <c r="H32">
        <f>'24h'!M49</f>
        <v>162686.33333333334</v>
      </c>
      <c r="I32">
        <f>'24h'!N49</f>
        <v>198212.33333333334</v>
      </c>
      <c r="K32">
        <f t="shared" ref="K32:R32" si="74">B32/B8*100</f>
        <v>148.29821077486983</v>
      </c>
      <c r="L32">
        <f t="shared" si="74"/>
        <v>154.0811413825453</v>
      </c>
      <c r="M32">
        <f t="shared" si="74"/>
        <v>162.95498278992872</v>
      </c>
      <c r="N32">
        <f t="shared" si="74"/>
        <v>157.31917224112976</v>
      </c>
      <c r="O32">
        <f t="shared" si="74"/>
        <v>158.09158944596891</v>
      </c>
      <c r="P32">
        <f t="shared" si="74"/>
        <v>151.33567765567767</v>
      </c>
      <c r="Q32">
        <f t="shared" si="74"/>
        <v>158.42316593794331</v>
      </c>
      <c r="R32">
        <f t="shared" si="74"/>
        <v>163.38246042082244</v>
      </c>
      <c r="V32">
        <f t="shared" si="71"/>
        <v>99.958992815044013</v>
      </c>
      <c r="W32">
        <f t="shared" si="71"/>
        <v>103.85692196767602</v>
      </c>
      <c r="X32">
        <f t="shared" si="71"/>
        <v>109.83825002853209</v>
      </c>
      <c r="Y32">
        <f t="shared" si="71"/>
        <v>106.03948574667869</v>
      </c>
      <c r="Z32">
        <f t="shared" si="71"/>
        <v>106.56012618748578</v>
      </c>
      <c r="AA32">
        <f t="shared" si="71"/>
        <v>102.00636836009041</v>
      </c>
      <c r="AB32">
        <f t="shared" si="71"/>
        <v>106.78362215554722</v>
      </c>
      <c r="AC32">
        <f t="shared" si="71"/>
        <v>110.12638724348452</v>
      </c>
    </row>
    <row r="33" spans="1:29" x14ac:dyDescent="0.25">
      <c r="B33">
        <f>'24h'!G50</f>
        <v>194994.33333333334</v>
      </c>
      <c r="C33">
        <f>'24h'!H50</f>
        <v>198275.33333333334</v>
      </c>
      <c r="D33">
        <f>'24h'!I50</f>
        <v>183189.33333333334</v>
      </c>
      <c r="E33">
        <f>'24h'!J50</f>
        <v>200769.33333333334</v>
      </c>
      <c r="F33">
        <f>'24h'!K50</f>
        <v>198823.33333333334</v>
      </c>
      <c r="G33">
        <f>'24h'!L50</f>
        <v>190736.33333333334</v>
      </c>
      <c r="H33">
        <f>'24h'!M50</f>
        <v>169769.33333333334</v>
      </c>
      <c r="I33">
        <f>'24h'!N50</f>
        <v>216228.33333333334</v>
      </c>
      <c r="K33">
        <f t="shared" ref="K33:R33" si="75">B33/B9*100</f>
        <v>152.1811971415118</v>
      </c>
      <c r="L33">
        <f t="shared" si="75"/>
        <v>156.18010864913262</v>
      </c>
      <c r="M33">
        <f t="shared" si="75"/>
        <v>155.1413319331408</v>
      </c>
      <c r="N33">
        <f t="shared" si="75"/>
        <v>165.20281853165363</v>
      </c>
      <c r="O33">
        <f t="shared" si="75"/>
        <v>164.0483616341304</v>
      </c>
      <c r="P33">
        <f t="shared" si="75"/>
        <v>144.49174904990974</v>
      </c>
      <c r="Q33">
        <f t="shared" si="75"/>
        <v>156.38583368644717</v>
      </c>
      <c r="R33">
        <f t="shared" si="75"/>
        <v>162.71226829207114</v>
      </c>
      <c r="V33">
        <f t="shared" si="71"/>
        <v>102.57628269531985</v>
      </c>
      <c r="W33">
        <f t="shared" si="71"/>
        <v>105.27171080985784</v>
      </c>
      <c r="X33">
        <f t="shared" si="71"/>
        <v>104.57153328412969</v>
      </c>
      <c r="Y33">
        <f t="shared" si="71"/>
        <v>111.35338224477699</v>
      </c>
      <c r="Z33">
        <f t="shared" si="71"/>
        <v>110.57523159736297</v>
      </c>
      <c r="AA33">
        <f t="shared" si="71"/>
        <v>97.393283638730054</v>
      </c>
      <c r="AB33">
        <f t="shared" si="71"/>
        <v>105.41037780671067</v>
      </c>
      <c r="AC33">
        <f t="shared" si="71"/>
        <v>109.67465063902711</v>
      </c>
    </row>
    <row r="34" spans="1:29" x14ac:dyDescent="0.25">
      <c r="B34" s="7">
        <f>'24h'!G51</f>
        <v>197664.33333333334</v>
      </c>
      <c r="C34" s="7">
        <f>'24h'!H51</f>
        <v>201303.33333333334</v>
      </c>
      <c r="D34" s="7">
        <f>'24h'!I51</f>
        <v>200067.33333333334</v>
      </c>
      <c r="E34" s="7">
        <f>'24h'!J51</f>
        <v>204079.33333333334</v>
      </c>
      <c r="F34" s="7">
        <f>'24h'!K51</f>
        <v>203531.33333333334</v>
      </c>
      <c r="G34" s="7">
        <f>'24h'!L51</f>
        <v>197270.33333333334</v>
      </c>
      <c r="H34" s="7">
        <f>'24h'!M51</f>
        <v>180273.33333333334</v>
      </c>
      <c r="I34" s="7">
        <f>'24h'!N51</f>
        <v>226100.33333333334</v>
      </c>
      <c r="K34" s="7">
        <f t="shared" ref="K34:R34" si="76">B34/B10*100</f>
        <v>146.07070102447761</v>
      </c>
      <c r="L34" s="7">
        <f t="shared" si="76"/>
        <v>153.57639657097229</v>
      </c>
      <c r="M34" s="7">
        <f t="shared" si="76"/>
        <v>150.20182834205463</v>
      </c>
      <c r="N34" s="7">
        <f>E34/E10*100</f>
        <v>152.7780065229814</v>
      </c>
      <c r="O34" s="7">
        <f t="shared" si="76"/>
        <v>158.67786206376803</v>
      </c>
      <c r="P34" s="7">
        <f t="shared" si="76"/>
        <v>155.3028454164469</v>
      </c>
      <c r="Q34" s="7">
        <f t="shared" si="76"/>
        <v>160.68430919889593</v>
      </c>
      <c r="R34" s="7">
        <f t="shared" si="76"/>
        <v>176.51539400374213</v>
      </c>
      <c r="V34" s="7">
        <f t="shared" si="71"/>
        <v>98.45756113915607</v>
      </c>
      <c r="W34" s="7">
        <f t="shared" si="71"/>
        <v>103.51670354744134</v>
      </c>
      <c r="X34" s="7">
        <f t="shared" si="71"/>
        <v>101.24210805781443</v>
      </c>
      <c r="Y34" s="7">
        <f t="shared" si="71"/>
        <v>102.97855635973265</v>
      </c>
      <c r="Z34" s="7">
        <f t="shared" si="71"/>
        <v>106.9552976469662</v>
      </c>
      <c r="AA34" s="7">
        <f t="shared" si="71"/>
        <v>104.68039990519658</v>
      </c>
      <c r="AB34" s="7">
        <f t="shared" si="71"/>
        <v>108.30772417804882</v>
      </c>
      <c r="AC34" s="7">
        <f t="shared" si="71"/>
        <v>118.97851571351981</v>
      </c>
    </row>
    <row r="35" spans="1:29" x14ac:dyDescent="0.25">
      <c r="A35" t="s">
        <v>88</v>
      </c>
      <c r="B35">
        <f>AVERAGE(B29:B34)</f>
        <v>182597.33333333334</v>
      </c>
      <c r="C35">
        <f>AVERAGE(C29:C34)</f>
        <v>179155.33333333334</v>
      </c>
      <c r="D35">
        <f t="shared" ref="D35" si="77">AVERAGE(D29:D34)</f>
        <v>178681</v>
      </c>
      <c r="E35">
        <f t="shared" ref="E35" si="78">AVERAGE(E29:E34)</f>
        <v>180950.66666666666</v>
      </c>
      <c r="F35">
        <f t="shared" ref="F35" si="79">AVERAGE(F29:F34)</f>
        <v>180114.66666666666</v>
      </c>
      <c r="G35">
        <f t="shared" ref="G35" si="80">AVERAGE(G29:G34)</f>
        <v>165439.83333333334</v>
      </c>
      <c r="H35">
        <f t="shared" ref="H35" si="81">AVERAGE(H29:H34)</f>
        <v>154592.16666666669</v>
      </c>
      <c r="I35">
        <f t="shared" ref="I35" si="82">AVERAGE(I29:I34)</f>
        <v>193051.5</v>
      </c>
      <c r="K35">
        <f>AVERAGE(K29:K34)</f>
        <v>143.91450133255535</v>
      </c>
      <c r="L35">
        <f t="shared" ref="L35" si="83">AVERAGE(L29:L34)</f>
        <v>143.04601101123998</v>
      </c>
      <c r="M35">
        <f t="shared" ref="M35" si="84">AVERAGE(M29:M34)</f>
        <v>147.6827976330317</v>
      </c>
      <c r="N35">
        <f t="shared" ref="N35" si="85">AVERAGE(N29:N34)</f>
        <v>146.82769624797879</v>
      </c>
      <c r="O35">
        <f t="shared" ref="O35" si="86">AVERAGE(O29:O34)</f>
        <v>150.11657225605936</v>
      </c>
      <c r="P35">
        <f t="shared" ref="P35" si="87">AVERAGE(P29:P34)</f>
        <v>139.23395175311248</v>
      </c>
      <c r="Q35">
        <f t="shared" ref="Q35" si="88">AVERAGE(Q29:Q34)</f>
        <v>143.49736329863939</v>
      </c>
      <c r="R35">
        <f t="shared" ref="R35" si="89">AVERAGE(R29:R34)</f>
        <v>152.80359595613737</v>
      </c>
      <c r="V35">
        <f>AVERAGE(V29:V34)</f>
        <v>97.004195327212074</v>
      </c>
      <c r="W35">
        <f t="shared" ref="W35" si="90">AVERAGE(W29:W34)</f>
        <v>96.418797719684051</v>
      </c>
      <c r="X35">
        <f t="shared" ref="X35" si="91">AVERAGE(X29:X34)</f>
        <v>99.54417946360941</v>
      </c>
      <c r="Y35">
        <f t="shared" ref="Y35" si="92">AVERAGE(Y29:Y34)</f>
        <v>98.967806540712857</v>
      </c>
      <c r="Z35">
        <f>AVERAGE(Z29:Z34)</f>
        <v>101.18464200719312</v>
      </c>
      <c r="AA35">
        <f t="shared" ref="AA35" si="93">AVERAGE(AA29:AA34)</f>
        <v>93.849315579591632</v>
      </c>
      <c r="AB35">
        <f>AVERAGE(AB29:AB34)</f>
        <v>96.723027418865669</v>
      </c>
      <c r="AC35">
        <f t="shared" ref="AC35" si="94">AVERAGE(AC29:AC34)</f>
        <v>102.99580467278791</v>
      </c>
    </row>
    <row r="36" spans="1:29" x14ac:dyDescent="0.25">
      <c r="A36" t="s">
        <v>29</v>
      </c>
      <c r="B36">
        <f>MEDIAN(B29:B34)</f>
        <v>188491.33333333334</v>
      </c>
      <c r="C36">
        <f>MEDIAN(C29:C34)</f>
        <v>179511.83333333334</v>
      </c>
      <c r="D36">
        <f t="shared" ref="D36:I36" si="95">MEDIAN(D29:D34)</f>
        <v>177814.33333333334</v>
      </c>
      <c r="E36">
        <f t="shared" si="95"/>
        <v>178791.33333333334</v>
      </c>
      <c r="F36">
        <f t="shared" si="95"/>
        <v>178738.83333333334</v>
      </c>
      <c r="G36">
        <f t="shared" si="95"/>
        <v>159064.83333333334</v>
      </c>
      <c r="H36">
        <f t="shared" si="95"/>
        <v>153833.33333333334</v>
      </c>
      <c r="I36">
        <f t="shared" si="95"/>
        <v>190658.83333333334</v>
      </c>
      <c r="K36">
        <f>MEDIAN(K29:K34)</f>
        <v>147.18445589967371</v>
      </c>
      <c r="L36">
        <f t="shared" ref="L36:R36" si="96">MEDIAN(L29:L34)</f>
        <v>145.8384885087163</v>
      </c>
      <c r="M36">
        <f t="shared" si="96"/>
        <v>149.03939857773915</v>
      </c>
      <c r="N36">
        <f t="shared" si="96"/>
        <v>151.07486406735151</v>
      </c>
      <c r="O36">
        <f t="shared" si="96"/>
        <v>152.52347249200571</v>
      </c>
      <c r="P36">
        <f t="shared" si="96"/>
        <v>140.09490610735946</v>
      </c>
      <c r="Q36">
        <f t="shared" si="96"/>
        <v>147.42007741125022</v>
      </c>
      <c r="R36">
        <f t="shared" si="96"/>
        <v>152.74029732171485</v>
      </c>
      <c r="V36">
        <f>MEDIAN(V29:V34)</f>
        <v>99.208276977100041</v>
      </c>
      <c r="W36">
        <f t="shared" ref="W36:AC36" si="97">MEDIAN(W29:W34)</f>
        <v>98.301040510395524</v>
      </c>
      <c r="X36">
        <f t="shared" si="97"/>
        <v>100.45858337567515</v>
      </c>
      <c r="Y36">
        <f t="shared" si="97"/>
        <v>101.83056945149039</v>
      </c>
      <c r="Z36">
        <f t="shared" si="97"/>
        <v>102.80699012679874</v>
      </c>
      <c r="AA36">
        <f t="shared" si="97"/>
        <v>94.429633640481129</v>
      </c>
      <c r="AB36">
        <f t="shared" si="97"/>
        <v>99.367095406935988</v>
      </c>
      <c r="AC36">
        <f t="shared" si="97"/>
        <v>102.95313883271888</v>
      </c>
    </row>
    <row r="37" spans="1:29" x14ac:dyDescent="0.25">
      <c r="A37" t="s">
        <v>30</v>
      </c>
      <c r="B37">
        <f>STDEV(B29:B34)</f>
        <v>18312.245258296429</v>
      </c>
      <c r="C37">
        <f t="shared" ref="C37:I37" si="98">STDEV(C29:C34)</f>
        <v>19312.376166593276</v>
      </c>
      <c r="D37">
        <f t="shared" si="98"/>
        <v>19213.393731110249</v>
      </c>
      <c r="E37">
        <f t="shared" si="98"/>
        <v>19518.116176175063</v>
      </c>
      <c r="F37">
        <f t="shared" si="98"/>
        <v>18384.801676022147</v>
      </c>
      <c r="G37">
        <f t="shared" si="98"/>
        <v>24745.958399302177</v>
      </c>
      <c r="H37">
        <f t="shared" si="98"/>
        <v>19200.915680421505</v>
      </c>
      <c r="I37">
        <f t="shared" si="98"/>
        <v>25811.181177285838</v>
      </c>
      <c r="K37">
        <f>STDEV(K29:K34)</f>
        <v>8.8581371348387474</v>
      </c>
      <c r="L37">
        <f t="shared" ref="L37:R37" si="99">STDEV(L29:L34)</f>
        <v>13.240029819998353</v>
      </c>
      <c r="M37">
        <f t="shared" si="99"/>
        <v>11.156103934269755</v>
      </c>
      <c r="N37">
        <f t="shared" si="99"/>
        <v>15.413300740615075</v>
      </c>
      <c r="O37">
        <f t="shared" si="99"/>
        <v>12.184097922541612</v>
      </c>
      <c r="P37">
        <f t="shared" si="99"/>
        <v>13.54397363839184</v>
      </c>
      <c r="Q37">
        <f t="shared" si="99"/>
        <v>17.36799275742904</v>
      </c>
      <c r="R37">
        <f t="shared" si="99"/>
        <v>17.126278055020244</v>
      </c>
      <c r="V37">
        <f>STDEV(V29:V34)</f>
        <v>5.9707427459136069</v>
      </c>
      <c r="W37">
        <f t="shared" ref="W37:AC37" si="100">STDEV(W29:W34)</f>
        <v>8.9243156659342091</v>
      </c>
      <c r="X37">
        <f t="shared" si="100"/>
        <v>7.519665322884153</v>
      </c>
      <c r="Y37">
        <f t="shared" si="100"/>
        <v>10.389188176559831</v>
      </c>
      <c r="Z37">
        <f t="shared" si="100"/>
        <v>8.2125748539611667</v>
      </c>
      <c r="AA37">
        <f t="shared" si="100"/>
        <v>9.1291860942436465</v>
      </c>
      <c r="AB37">
        <f t="shared" si="100"/>
        <v>11.706729664372805</v>
      </c>
      <c r="AC37">
        <f t="shared" si="100"/>
        <v>11.543804177442617</v>
      </c>
    </row>
    <row r="38" spans="1:29" x14ac:dyDescent="0.25">
      <c r="S38" t="s">
        <v>18</v>
      </c>
      <c r="T38">
        <f>AVERAGE(K29:K34,R29:R34)</f>
        <v>148.35904864434636</v>
      </c>
    </row>
    <row r="39" spans="1:29" x14ac:dyDescent="0.25">
      <c r="B39" s="1" t="s">
        <v>65</v>
      </c>
      <c r="K39" s="1" t="s">
        <v>65</v>
      </c>
      <c r="V39" s="1" t="s">
        <v>65</v>
      </c>
    </row>
    <row r="40" spans="1:29" x14ac:dyDescent="0.25">
      <c r="B40" s="7" t="s">
        <v>18</v>
      </c>
      <c r="C40" s="7" t="s">
        <v>19</v>
      </c>
      <c r="D40" s="7" t="s">
        <v>20</v>
      </c>
      <c r="E40" s="7" t="s">
        <v>21</v>
      </c>
      <c r="F40" s="7" t="s">
        <v>22</v>
      </c>
      <c r="G40" s="7" t="s">
        <v>23</v>
      </c>
      <c r="H40" s="7" t="s">
        <v>24</v>
      </c>
      <c r="I40" s="7" t="s">
        <v>18</v>
      </c>
      <c r="K40" s="7" t="s">
        <v>18</v>
      </c>
      <c r="L40" s="7" t="s">
        <v>19</v>
      </c>
      <c r="M40" s="7" t="s">
        <v>20</v>
      </c>
      <c r="N40" s="7" t="s">
        <v>21</v>
      </c>
      <c r="O40" s="7" t="s">
        <v>22</v>
      </c>
      <c r="P40" s="7" t="s">
        <v>23</v>
      </c>
      <c r="Q40" s="7" t="s">
        <v>24</v>
      </c>
      <c r="R40" s="7" t="s">
        <v>18</v>
      </c>
      <c r="V40" s="7" t="s">
        <v>18</v>
      </c>
      <c r="W40" s="7" t="s">
        <v>19</v>
      </c>
      <c r="X40" s="7" t="s">
        <v>20</v>
      </c>
      <c r="Y40" s="7" t="s">
        <v>21</v>
      </c>
      <c r="Z40" s="7" t="s">
        <v>22</v>
      </c>
      <c r="AA40" s="7" t="s">
        <v>23</v>
      </c>
      <c r="AB40" s="7" t="s">
        <v>24</v>
      </c>
      <c r="AC40" s="7" t="s">
        <v>18</v>
      </c>
    </row>
    <row r="41" spans="1:29" x14ac:dyDescent="0.25">
      <c r="B41">
        <f>'36h'!G46</f>
        <v>247469.33333333334</v>
      </c>
      <c r="C41">
        <f>'36h'!H46</f>
        <v>251214.33333333334</v>
      </c>
      <c r="D41">
        <f>'36h'!I46</f>
        <v>241110.33333333334</v>
      </c>
      <c r="E41">
        <f>'36h'!J46</f>
        <v>241146.33333333334</v>
      </c>
      <c r="F41">
        <f>'36h'!K46</f>
        <v>243366.33333333334</v>
      </c>
      <c r="G41">
        <f>'36h'!L46</f>
        <v>204124.33333333334</v>
      </c>
      <c r="H41">
        <f>'36h'!M46</f>
        <v>179419.33333333334</v>
      </c>
      <c r="I41">
        <f>'36h'!N46</f>
        <v>243724.33333333334</v>
      </c>
      <c r="K41">
        <f>B41/B5*100</f>
        <v>212.95011903737486</v>
      </c>
      <c r="L41">
        <f t="shared" ref="L41:R41" si="101">C41/C5*100</f>
        <v>196.93199753326437</v>
      </c>
      <c r="M41">
        <f t="shared" si="101"/>
        <v>204.13357716556325</v>
      </c>
      <c r="N41">
        <f t="shared" si="101"/>
        <v>197.47963618099232</v>
      </c>
      <c r="O41">
        <f t="shared" si="101"/>
        <v>203.77661296625024</v>
      </c>
      <c r="P41">
        <f t="shared" si="101"/>
        <v>182.91858210939159</v>
      </c>
      <c r="Q41">
        <f t="shared" si="101"/>
        <v>168.79376577763142</v>
      </c>
      <c r="R41">
        <f t="shared" si="101"/>
        <v>208.45571150397569</v>
      </c>
      <c r="V41">
        <f t="shared" ref="V41:AC46" si="102">K41/$T$50*100</f>
        <v>100.08694611944189</v>
      </c>
      <c r="W41">
        <f t="shared" si="102"/>
        <v>92.558399663756646</v>
      </c>
      <c r="X41">
        <f t="shared" si="102"/>
        <v>95.943155285829178</v>
      </c>
      <c r="Y41">
        <f t="shared" si="102"/>
        <v>92.815790831584309</v>
      </c>
      <c r="Z41">
        <f t="shared" si="102"/>
        <v>95.775381458114424</v>
      </c>
      <c r="AA41">
        <f t="shared" si="102"/>
        <v>85.972068738849543</v>
      </c>
      <c r="AB41">
        <f t="shared" si="102"/>
        <v>79.33337918312418</v>
      </c>
      <c r="AC41">
        <f t="shared" si="102"/>
        <v>97.974566343992279</v>
      </c>
    </row>
    <row r="42" spans="1:29" x14ac:dyDescent="0.25">
      <c r="B42">
        <f>'36h'!G47</f>
        <v>238152.33333333334</v>
      </c>
      <c r="C42">
        <f>'36h'!H47</f>
        <v>211473.33333333334</v>
      </c>
      <c r="D42">
        <f>'36h'!I47</f>
        <v>225863.33333333334</v>
      </c>
      <c r="E42">
        <f>'36h'!J47</f>
        <v>246711.33333333334</v>
      </c>
      <c r="F42">
        <f>'36h'!K47</f>
        <v>238307.33333333334</v>
      </c>
      <c r="G42">
        <f>'36h'!L47</f>
        <v>201938.33333333334</v>
      </c>
      <c r="H42">
        <f>'36h'!M47</f>
        <v>189635.33333333334</v>
      </c>
      <c r="I42">
        <f>'36h'!N47</f>
        <v>267621.33333333331</v>
      </c>
      <c r="K42">
        <f t="shared" ref="K42:R42" si="103">B42/B6*100</f>
        <v>191.86028400790582</v>
      </c>
      <c r="L42">
        <f>C42/C6*100</f>
        <v>177.20833054009967</v>
      </c>
      <c r="M42">
        <f t="shared" si="103"/>
        <v>194.66446028366963</v>
      </c>
      <c r="N42">
        <f t="shared" si="103"/>
        <v>189.58981728387471</v>
      </c>
      <c r="O42">
        <f t="shared" si="103"/>
        <v>205.80105646472933</v>
      </c>
      <c r="P42">
        <f t="shared" si="103"/>
        <v>187.70817647478023</v>
      </c>
      <c r="Q42">
        <f t="shared" si="103"/>
        <v>161.15723783543382</v>
      </c>
      <c r="R42">
        <f t="shared" si="103"/>
        <v>213.95329005574916</v>
      </c>
      <c r="V42">
        <f t="shared" si="102"/>
        <v>90.174685014333448</v>
      </c>
      <c r="W42">
        <f t="shared" si="102"/>
        <v>83.288240038834246</v>
      </c>
      <c r="X42">
        <f t="shared" si="102"/>
        <v>91.492653001815668</v>
      </c>
      <c r="Y42">
        <f t="shared" si="102"/>
        <v>89.107561494039928</v>
      </c>
      <c r="Z42">
        <f t="shared" si="102"/>
        <v>96.726873611629344</v>
      </c>
      <c r="AA42">
        <f t="shared" si="102"/>
        <v>88.223186866181976</v>
      </c>
      <c r="AB42">
        <f t="shared" si="102"/>
        <v>75.744197058477425</v>
      </c>
      <c r="AC42">
        <f t="shared" si="102"/>
        <v>100.55843833610973</v>
      </c>
    </row>
    <row r="43" spans="1:29" x14ac:dyDescent="0.25">
      <c r="B43">
        <f>'36h'!G48</f>
        <v>262260.33333333331</v>
      </c>
      <c r="C43">
        <f>'36h'!H48</f>
        <v>236333.33333333334</v>
      </c>
      <c r="D43">
        <f>'36h'!I48</f>
        <v>225392.33333333334</v>
      </c>
      <c r="E43">
        <f>'36h'!J48</f>
        <v>234815.33333333334</v>
      </c>
      <c r="F43">
        <f>'36h'!K48</f>
        <v>256976.33333333334</v>
      </c>
      <c r="G43">
        <f>'36h'!L48</f>
        <v>174627.33333333334</v>
      </c>
      <c r="H43">
        <f>'36h'!M48</f>
        <v>178077.33333333334</v>
      </c>
      <c r="I43">
        <f>'36h'!N48</f>
        <v>268998.33333333331</v>
      </c>
      <c r="K43">
        <f t="shared" ref="K43:R43" si="104">B43/B7*100</f>
        <v>215.62673858052349</v>
      </c>
      <c r="L43">
        <f t="shared" si="104"/>
        <v>189.38635082686241</v>
      </c>
      <c r="M43">
        <f t="shared" si="104"/>
        <v>193.2873109796187</v>
      </c>
      <c r="N43">
        <f t="shared" si="104"/>
        <v>206.4310622710623</v>
      </c>
      <c r="O43">
        <f t="shared" si="104"/>
        <v>213.17875758706984</v>
      </c>
      <c r="P43">
        <f t="shared" si="104"/>
        <v>146.57321918191485</v>
      </c>
      <c r="Q43">
        <f t="shared" si="104"/>
        <v>178.37879349433879</v>
      </c>
      <c r="R43">
        <f t="shared" si="104"/>
        <v>202.65665180006428</v>
      </c>
      <c r="V43">
        <f t="shared" si="102"/>
        <v>101.34496220888273</v>
      </c>
      <c r="W43">
        <f t="shared" si="102"/>
        <v>89.011931886448437</v>
      </c>
      <c r="X43">
        <f t="shared" si="102"/>
        <v>90.845390305668587</v>
      </c>
      <c r="Y43">
        <f t="shared" si="102"/>
        <v>97.02297749491629</v>
      </c>
      <c r="Z43">
        <f t="shared" si="102"/>
        <v>100.1944066567151</v>
      </c>
      <c r="AA43">
        <f t="shared" si="102"/>
        <v>68.889681570164868</v>
      </c>
      <c r="AB43">
        <f t="shared" si="102"/>
        <v>83.838359771874522</v>
      </c>
      <c r="AC43">
        <f t="shared" si="102"/>
        <v>95.248997657989634</v>
      </c>
    </row>
    <row r="44" spans="1:29" x14ac:dyDescent="0.25">
      <c r="B44">
        <f>'36h'!G49</f>
        <v>287555.33333333331</v>
      </c>
      <c r="C44">
        <f>'36h'!H49</f>
        <v>251439.33333333334</v>
      </c>
      <c r="D44">
        <f>'36h'!I49</f>
        <v>266834.33333333331</v>
      </c>
      <c r="E44">
        <f>'36h'!J49</f>
        <v>250357.33333333334</v>
      </c>
      <c r="F44">
        <f>'36h'!K49</f>
        <v>236796.33333333334</v>
      </c>
      <c r="G44">
        <f>'36h'!L49</f>
        <v>211101.33333333334</v>
      </c>
      <c r="H44">
        <f>'36h'!M49</f>
        <v>200863.33333333334</v>
      </c>
      <c r="I44">
        <f>'36h'!N49</f>
        <v>273404.33333333331</v>
      </c>
      <c r="K44">
        <f t="shared" ref="K44:R44" si="105">B44/B8*100</f>
        <v>213.07339676141356</v>
      </c>
      <c r="L44">
        <f t="shared" si="105"/>
        <v>207.52154810737053</v>
      </c>
      <c r="M44">
        <f t="shared" si="105"/>
        <v>216.95612109385584</v>
      </c>
      <c r="N44">
        <f t="shared" si="105"/>
        <v>209.86582169541919</v>
      </c>
      <c r="O44">
        <f t="shared" si="105"/>
        <v>207.59407482736756</v>
      </c>
      <c r="P44">
        <f t="shared" si="105"/>
        <v>185.58358974358976</v>
      </c>
      <c r="Q44">
        <f t="shared" si="105"/>
        <v>195.59974421646817</v>
      </c>
      <c r="R44">
        <f t="shared" si="105"/>
        <v>225.36172153623809</v>
      </c>
      <c r="V44">
        <f t="shared" si="102"/>
        <v>100.14488687561223</v>
      </c>
      <c r="W44">
        <f t="shared" si="102"/>
        <v>97.535507835993215</v>
      </c>
      <c r="X44">
        <f t="shared" si="102"/>
        <v>101.96977442587274</v>
      </c>
      <c r="Y44">
        <f t="shared" si="102"/>
        <v>98.637320717605533</v>
      </c>
      <c r="Z44">
        <f t="shared" si="102"/>
        <v>97.56959552727686</v>
      </c>
      <c r="AA44">
        <f t="shared" si="102"/>
        <v>87.224627209808077</v>
      </c>
      <c r="AB44">
        <f t="shared" si="102"/>
        <v>91.932238163878694</v>
      </c>
      <c r="AC44">
        <f t="shared" si="102"/>
        <v>105.92042203471776</v>
      </c>
    </row>
    <row r="45" spans="1:29" x14ac:dyDescent="0.25">
      <c r="B45">
        <f>'36h'!G50</f>
        <v>272062.33333333331</v>
      </c>
      <c r="C45">
        <f>'36h'!H50</f>
        <v>256934.33333333334</v>
      </c>
      <c r="D45">
        <f>'36h'!I50</f>
        <v>231182.33333333334</v>
      </c>
      <c r="E45">
        <f>'36h'!J50</f>
        <v>266139.33333333331</v>
      </c>
      <c r="F45">
        <f>'36h'!K50</f>
        <v>255761.33333333334</v>
      </c>
      <c r="G45">
        <f>'36h'!L50</f>
        <v>221830.33333333334</v>
      </c>
      <c r="H45">
        <f>'36h'!M50</f>
        <v>195797.33333333334</v>
      </c>
      <c r="I45">
        <f>'36h'!N50</f>
        <v>295895.33333333331</v>
      </c>
      <c r="K45">
        <f t="shared" ref="K45:R45" si="106">B45/B9*100</f>
        <v>212.32807577543124</v>
      </c>
      <c r="L45">
        <f t="shared" si="106"/>
        <v>202.3853972204937</v>
      </c>
      <c r="M45">
        <f t="shared" si="106"/>
        <v>195.78615446720698</v>
      </c>
      <c r="N45">
        <f t="shared" si="106"/>
        <v>218.9924489902273</v>
      </c>
      <c r="O45">
        <f t="shared" si="106"/>
        <v>211.02768472527052</v>
      </c>
      <c r="P45">
        <f t="shared" si="106"/>
        <v>168.0469174147444</v>
      </c>
      <c r="Q45">
        <f t="shared" si="106"/>
        <v>180.36195704907362</v>
      </c>
      <c r="R45">
        <f t="shared" si="106"/>
        <v>222.66185065342262</v>
      </c>
      <c r="V45">
        <f t="shared" si="102"/>
        <v>99.794584646607092</v>
      </c>
      <c r="W45">
        <f t="shared" si="102"/>
        <v>95.12150750859287</v>
      </c>
      <c r="X45">
        <f t="shared" si="102"/>
        <v>92.019851323270899</v>
      </c>
      <c r="Y45">
        <f t="shared" si="102"/>
        <v>102.92685226817193</v>
      </c>
      <c r="Z45">
        <f t="shared" si="102"/>
        <v>99.183398470426567</v>
      </c>
      <c r="AA45">
        <f t="shared" si="102"/>
        <v>78.982359084175329</v>
      </c>
      <c r="AB45">
        <f t="shared" si="102"/>
        <v>84.770450276195632</v>
      </c>
      <c r="AC45">
        <f t="shared" si="102"/>
        <v>104.65147777303187</v>
      </c>
    </row>
    <row r="46" spans="1:29" x14ac:dyDescent="0.25">
      <c r="B46" s="7">
        <f>'36h'!G51</f>
        <v>276664.33333333331</v>
      </c>
      <c r="C46" s="7">
        <f>'36h'!H51</f>
        <v>282018.33333333331</v>
      </c>
      <c r="D46" s="7">
        <f>'36h'!I51</f>
        <v>259358.33333333334</v>
      </c>
      <c r="E46" s="7">
        <f>'36h'!J51</f>
        <v>276882.33333333331</v>
      </c>
      <c r="F46" s="7">
        <f>'36h'!K51</f>
        <v>268225.33333333331</v>
      </c>
      <c r="G46" s="7">
        <f>'36h'!L51</f>
        <v>219617.33333333334</v>
      </c>
      <c r="H46" s="7">
        <f>'36h'!M51</f>
        <v>209176.33333333334</v>
      </c>
      <c r="I46" s="7">
        <f>'36h'!N51</f>
        <v>294357.33333333331</v>
      </c>
      <c r="K46" s="7">
        <f t="shared" ref="K46:R46" si="107">B46/B10*100</f>
        <v>204.45040557883351</v>
      </c>
      <c r="L46" s="7">
        <f t="shared" si="107"/>
        <v>215.15470550388955</v>
      </c>
      <c r="M46" s="7">
        <f t="shared" si="107"/>
        <v>194.71492528722689</v>
      </c>
      <c r="N46" s="7">
        <f>E46/E10*100</f>
        <v>207.27983690051079</v>
      </c>
      <c r="O46" s="7">
        <f t="shared" si="107"/>
        <v>209.11484117764763</v>
      </c>
      <c r="P46" s="7">
        <f t="shared" si="107"/>
        <v>172.89572229701184</v>
      </c>
      <c r="Q46" s="7">
        <f t="shared" si="107"/>
        <v>186.44662524920301</v>
      </c>
      <c r="R46" s="7">
        <f t="shared" si="107"/>
        <v>229.80329088954986</v>
      </c>
      <c r="V46" s="7">
        <f t="shared" si="102"/>
        <v>96.092065220566155</v>
      </c>
      <c r="W46" s="7">
        <f t="shared" si="102"/>
        <v>101.12310579799544</v>
      </c>
      <c r="X46" s="7">
        <f t="shared" si="102"/>
        <v>91.51637164595067</v>
      </c>
      <c r="Y46" s="7">
        <f t="shared" si="102"/>
        <v>97.42190312590057</v>
      </c>
      <c r="Z46" s="7">
        <f t="shared" si="102"/>
        <v>98.284358498289933</v>
      </c>
      <c r="AA46" s="7">
        <f t="shared" si="102"/>
        <v>81.261306262927619</v>
      </c>
      <c r="AB46" s="7">
        <f t="shared" si="102"/>
        <v>87.63025547871888</v>
      </c>
      <c r="AC46" s="7">
        <f t="shared" si="102"/>
        <v>108.00796776871502</v>
      </c>
    </row>
    <row r="47" spans="1:29" x14ac:dyDescent="0.25">
      <c r="A47" t="s">
        <v>88</v>
      </c>
      <c r="B47">
        <f>AVERAGE(B41:B46)</f>
        <v>264027.33333333331</v>
      </c>
      <c r="C47">
        <f>AVERAGE(C41:C46)</f>
        <v>248235.5</v>
      </c>
      <c r="D47">
        <f t="shared" ref="D47" si="108">AVERAGE(D41:D46)</f>
        <v>241623.49999999997</v>
      </c>
      <c r="E47">
        <f t="shared" ref="E47" si="109">AVERAGE(E41:E46)</f>
        <v>252675.33333333334</v>
      </c>
      <c r="F47">
        <f t="shared" ref="F47" si="110">AVERAGE(F41:F46)</f>
        <v>249905.5</v>
      </c>
      <c r="G47">
        <f t="shared" ref="G47" si="111">AVERAGE(G41:G46)</f>
        <v>205539.83333333334</v>
      </c>
      <c r="H47">
        <f t="shared" ref="H47" si="112">AVERAGE(H41:H46)</f>
        <v>192161.5</v>
      </c>
      <c r="I47">
        <f t="shared" ref="I47" si="113">AVERAGE(I41:I46)</f>
        <v>274000.16666666663</v>
      </c>
      <c r="K47">
        <f>AVERAGE(K41:K46)</f>
        <v>208.38150329024711</v>
      </c>
      <c r="L47">
        <f t="shared" ref="L47" si="114">AVERAGE(L41:L46)</f>
        <v>198.09805495533001</v>
      </c>
      <c r="M47">
        <f t="shared" ref="M47" si="115">AVERAGE(M41:M46)</f>
        <v>199.92375821285688</v>
      </c>
      <c r="N47">
        <f t="shared" ref="N47" si="116">AVERAGE(N41:N46)</f>
        <v>204.93977055368111</v>
      </c>
      <c r="O47">
        <f t="shared" ref="O47" si="117">AVERAGE(O41:O46)</f>
        <v>208.4155046247225</v>
      </c>
      <c r="P47">
        <f t="shared" ref="P47" si="118">AVERAGE(P41:P46)</f>
        <v>173.95436787023877</v>
      </c>
      <c r="Q47">
        <f t="shared" ref="Q47" si="119">AVERAGE(Q41:Q46)</f>
        <v>178.4563539370248</v>
      </c>
      <c r="R47">
        <f t="shared" ref="R47" si="120">AVERAGE(R41:R46)</f>
        <v>217.14875273983327</v>
      </c>
      <c r="V47">
        <f>AVERAGE(V41:V46)</f>
        <v>97.93968834757392</v>
      </c>
      <c r="W47">
        <f t="shared" ref="W47" si="121">AVERAGE(W41:W46)</f>
        <v>93.106448788603473</v>
      </c>
      <c r="X47">
        <f t="shared" ref="X47" si="122">AVERAGE(X41:X46)</f>
        <v>93.964532664734634</v>
      </c>
      <c r="Y47">
        <f t="shared" ref="Y47" si="123">AVERAGE(Y41:Y46)</f>
        <v>96.322067655369764</v>
      </c>
      <c r="Z47">
        <f>AVERAGE(Z41:Z46)</f>
        <v>97.955669037075381</v>
      </c>
      <c r="AA47">
        <f t="shared" ref="AA47" si="124">AVERAGE(AA41:AA46)</f>
        <v>81.758871622017907</v>
      </c>
      <c r="AB47">
        <f t="shared" ref="AB47" si="125">AVERAGE(AB41:AB46)</f>
        <v>83.874813322044886</v>
      </c>
      <c r="AC47">
        <f t="shared" ref="AC47" si="126">AVERAGE(AC41:AC46)</f>
        <v>102.06031165242605</v>
      </c>
    </row>
    <row r="48" spans="1:29" x14ac:dyDescent="0.25">
      <c r="A48" t="s">
        <v>29</v>
      </c>
      <c r="B48">
        <f>MEDIAN(B41:B46)</f>
        <v>267161.33333333331</v>
      </c>
      <c r="C48">
        <f>MEDIAN(C41:C46)</f>
        <v>251326.83333333334</v>
      </c>
      <c r="D48">
        <f t="shared" ref="D48:I48" si="127">MEDIAN(D41:D46)</f>
        <v>236146.33333333334</v>
      </c>
      <c r="E48">
        <f t="shared" si="127"/>
        <v>248534.33333333334</v>
      </c>
      <c r="F48">
        <f t="shared" si="127"/>
        <v>249563.83333333334</v>
      </c>
      <c r="G48">
        <f t="shared" si="127"/>
        <v>207612.83333333334</v>
      </c>
      <c r="H48">
        <f t="shared" si="127"/>
        <v>192716.33333333334</v>
      </c>
      <c r="I48">
        <f t="shared" si="127"/>
        <v>271201.33333333331</v>
      </c>
      <c r="K48">
        <f>MEDIAN(K41:K46)</f>
        <v>212.63909740640304</v>
      </c>
      <c r="L48">
        <f t="shared" ref="L48:R48" si="128">MEDIAN(L41:L46)</f>
        <v>199.65869737687905</v>
      </c>
      <c r="M48">
        <f t="shared" si="128"/>
        <v>195.25053987721694</v>
      </c>
      <c r="N48">
        <f t="shared" si="128"/>
        <v>206.85544958578654</v>
      </c>
      <c r="O48">
        <f t="shared" si="128"/>
        <v>208.35445800250761</v>
      </c>
      <c r="P48">
        <f t="shared" si="128"/>
        <v>177.90715220320172</v>
      </c>
      <c r="Q48">
        <f t="shared" si="128"/>
        <v>179.37037527170622</v>
      </c>
      <c r="R48">
        <f t="shared" si="128"/>
        <v>218.30757035458589</v>
      </c>
      <c r="V48">
        <f>MEDIAN(V41:V46)</f>
        <v>99.940765383024484</v>
      </c>
      <c r="W48">
        <f t="shared" ref="W48:AC48" si="129">MEDIAN(W41:W46)</f>
        <v>93.839953586174758</v>
      </c>
      <c r="X48">
        <f t="shared" si="129"/>
        <v>91.768111484610785</v>
      </c>
      <c r="Y48">
        <f t="shared" si="129"/>
        <v>97.22244031040843</v>
      </c>
      <c r="Z48">
        <f t="shared" si="129"/>
        <v>97.926977012783397</v>
      </c>
      <c r="AA48">
        <f t="shared" si="129"/>
        <v>83.616687500888588</v>
      </c>
      <c r="AB48">
        <f t="shared" si="129"/>
        <v>84.304405024035077</v>
      </c>
      <c r="AC48">
        <f t="shared" si="129"/>
        <v>102.6049580545708</v>
      </c>
    </row>
    <row r="49" spans="1:29" x14ac:dyDescent="0.25">
      <c r="A49" t="s">
        <v>30</v>
      </c>
      <c r="B49">
        <f>STDEV(B41:B46)</f>
        <v>18572.167649469447</v>
      </c>
      <c r="C49">
        <f t="shared" ref="C49:I49" si="130">STDEV(C41:C46)</f>
        <v>23363.244615563701</v>
      </c>
      <c r="D49">
        <f t="shared" si="130"/>
        <v>17726.958886584762</v>
      </c>
      <c r="E49">
        <f t="shared" si="130"/>
        <v>15875.125234151685</v>
      </c>
      <c r="F49">
        <f t="shared" si="130"/>
        <v>12401.872300853063</v>
      </c>
      <c r="G49">
        <f t="shared" si="130"/>
        <v>17117.498517598884</v>
      </c>
      <c r="H49">
        <f t="shared" si="130"/>
        <v>12211.091849898874</v>
      </c>
      <c r="I49">
        <f t="shared" si="130"/>
        <v>19372.668947944843</v>
      </c>
      <c r="K49">
        <f>STDEV(K41:K46)</f>
        <v>8.9371046628518762</v>
      </c>
      <c r="L49">
        <f t="shared" ref="L49:R49" si="131">STDEV(L41:L46)</f>
        <v>13.503680384981529</v>
      </c>
      <c r="M49">
        <f t="shared" si="131"/>
        <v>9.206283861746261</v>
      </c>
      <c r="N49">
        <f t="shared" si="131"/>
        <v>10.205079939223376</v>
      </c>
      <c r="O49">
        <f t="shared" si="131"/>
        <v>3.436001664364694</v>
      </c>
      <c r="P49">
        <f t="shared" si="131"/>
        <v>15.430548883700478</v>
      </c>
      <c r="Q49">
        <f t="shared" si="131"/>
        <v>12.280086584326877</v>
      </c>
      <c r="R49">
        <f t="shared" si="131"/>
        <v>10.524118758169944</v>
      </c>
      <c r="V49">
        <f>STDEV(V41:V46)</f>
        <v>4.2004555662994294</v>
      </c>
      <c r="W49">
        <f t="shared" ref="W49:AC49" si="132">STDEV(W41:W46)</f>
        <v>6.346754522680504</v>
      </c>
      <c r="X49">
        <f t="shared" si="132"/>
        <v>4.3269702829758288</v>
      </c>
      <c r="Y49">
        <f t="shared" si="132"/>
        <v>4.7964062694061349</v>
      </c>
      <c r="Z49">
        <f t="shared" si="132"/>
        <v>1.6149270777689717</v>
      </c>
      <c r="AA49">
        <f t="shared" si="132"/>
        <v>7.2523862475291097</v>
      </c>
      <c r="AB49">
        <f t="shared" si="132"/>
        <v>5.7716631944774353</v>
      </c>
      <c r="AC49">
        <f t="shared" si="132"/>
        <v>4.9463550988609413</v>
      </c>
    </row>
    <row r="50" spans="1:29" x14ac:dyDescent="0.25">
      <c r="S50" t="s">
        <v>18</v>
      </c>
      <c r="T50">
        <f>AVERAGE(K41:K46,R41:R46)</f>
        <v>212.7651280150402</v>
      </c>
    </row>
    <row r="51" spans="1:29" x14ac:dyDescent="0.25">
      <c r="B51" s="1" t="s">
        <v>66</v>
      </c>
      <c r="K51" s="1" t="s">
        <v>66</v>
      </c>
      <c r="V51" s="1" t="s">
        <v>66</v>
      </c>
    </row>
    <row r="52" spans="1:29" x14ac:dyDescent="0.25">
      <c r="B52" s="7" t="s">
        <v>18</v>
      </c>
      <c r="C52" s="7" t="s">
        <v>19</v>
      </c>
      <c r="D52" s="7" t="s">
        <v>20</v>
      </c>
      <c r="E52" s="7" t="s">
        <v>21</v>
      </c>
      <c r="F52" s="7" t="s">
        <v>22</v>
      </c>
      <c r="G52" s="7" t="s">
        <v>23</v>
      </c>
      <c r="H52" s="7" t="s">
        <v>24</v>
      </c>
      <c r="I52" s="7" t="s">
        <v>18</v>
      </c>
      <c r="K52" s="7" t="s">
        <v>18</v>
      </c>
      <c r="L52" s="7" t="s">
        <v>19</v>
      </c>
      <c r="M52" s="7" t="s">
        <v>20</v>
      </c>
      <c r="N52" s="7" t="s">
        <v>21</v>
      </c>
      <c r="O52" s="7" t="s">
        <v>22</v>
      </c>
      <c r="P52" s="7" t="s">
        <v>23</v>
      </c>
      <c r="Q52" s="7" t="s">
        <v>24</v>
      </c>
      <c r="R52" s="7" t="s">
        <v>18</v>
      </c>
      <c r="V52" s="7" t="s">
        <v>18</v>
      </c>
      <c r="W52" s="7" t="s">
        <v>19</v>
      </c>
      <c r="X52" s="7" t="s">
        <v>20</v>
      </c>
      <c r="Y52" s="7" t="s">
        <v>21</v>
      </c>
      <c r="Z52" s="7" t="s">
        <v>22</v>
      </c>
      <c r="AA52" s="7" t="s">
        <v>23</v>
      </c>
      <c r="AB52" s="7" t="s">
        <v>24</v>
      </c>
      <c r="AC52" s="7" t="s">
        <v>18</v>
      </c>
    </row>
    <row r="53" spans="1:29" x14ac:dyDescent="0.25">
      <c r="B53">
        <f>'48h'!G46</f>
        <v>126445</v>
      </c>
      <c r="C53">
        <f>'48h'!H46</f>
        <v>131694</v>
      </c>
      <c r="D53">
        <f>'48h'!I46</f>
        <v>128272</v>
      </c>
      <c r="E53">
        <f>'48h'!J46</f>
        <v>136802</v>
      </c>
      <c r="F53">
        <f>'48h'!K46</f>
        <v>129136</v>
      </c>
      <c r="G53">
        <f>'48h'!L46</f>
        <v>109097</v>
      </c>
      <c r="H53">
        <f>'48h'!M46</f>
        <v>102148</v>
      </c>
      <c r="I53">
        <f>'48h'!N46</f>
        <v>125328</v>
      </c>
      <c r="K53">
        <f>B53/B5*100</f>
        <v>108.80733155494364</v>
      </c>
      <c r="L53">
        <f t="shared" ref="L53:R53" si="133">C53/C5*100</f>
        <v>103.23759054278636</v>
      </c>
      <c r="M53">
        <f t="shared" si="133"/>
        <v>108.60016594137866</v>
      </c>
      <c r="N53">
        <f t="shared" si="133"/>
        <v>112.02993972746332</v>
      </c>
      <c r="O53">
        <f t="shared" si="133"/>
        <v>108.12874702749772</v>
      </c>
      <c r="P53">
        <f t="shared" si="133"/>
        <v>97.763300565447651</v>
      </c>
      <c r="Q53">
        <f t="shared" si="133"/>
        <v>96.098593536854978</v>
      </c>
      <c r="R53">
        <f t="shared" si="133"/>
        <v>107.19215867395376</v>
      </c>
      <c r="V53">
        <f>K53/$T$62*100</f>
        <v>92.05950101463803</v>
      </c>
      <c r="W53">
        <f t="shared" ref="W53:W58" si="134">L53/$T$62*100</f>
        <v>87.347065087459313</v>
      </c>
      <c r="X53">
        <f t="shared" ref="X53:X58" si="135">M53/$T$62*100</f>
        <v>91.884222724658528</v>
      </c>
      <c r="Y53">
        <f t="shared" ref="Y53:Y58" si="136">N53/$T$62*100</f>
        <v>94.78607923402987</v>
      </c>
      <c r="Z53">
        <f t="shared" ref="Z53:Z58" si="137">O53/$T$62*100</f>
        <v>91.48536550281014</v>
      </c>
      <c r="AA53">
        <f t="shared" ref="AA53:AA58" si="138">P53/$T$62*100</f>
        <v>82.715388191047651</v>
      </c>
      <c r="AB53">
        <f t="shared" ref="AB53:AB58" si="139">Q53/$T$62*100</f>
        <v>81.306916021041204</v>
      </c>
      <c r="AC53">
        <f t="shared" ref="AC53:AC58" si="140">R53/$T$62*100</f>
        <v>90.692938602423922</v>
      </c>
    </row>
    <row r="54" spans="1:29" x14ac:dyDescent="0.25">
      <c r="B54">
        <f>'48h'!G47</f>
        <v>131061</v>
      </c>
      <c r="C54">
        <f>'48h'!H47</f>
        <v>133893</v>
      </c>
      <c r="D54">
        <f>'48h'!I47</f>
        <v>143378</v>
      </c>
      <c r="E54">
        <f>'48h'!J47</f>
        <v>148585</v>
      </c>
      <c r="F54">
        <f>'48h'!K47</f>
        <v>145718</v>
      </c>
      <c r="G54">
        <f>'48h'!L47</f>
        <v>113586</v>
      </c>
      <c r="H54">
        <f>'48h'!M47</f>
        <v>112540</v>
      </c>
      <c r="I54">
        <f>'48h'!N47</f>
        <v>151894</v>
      </c>
      <c r="K54">
        <f t="shared" ref="K54:R54" si="141">B54/B6*100</f>
        <v>105.58536349574632</v>
      </c>
      <c r="L54">
        <f t="shared" si="141"/>
        <v>112.19833076355836</v>
      </c>
      <c r="M54">
        <f t="shared" si="141"/>
        <v>123.57296146586569</v>
      </c>
      <c r="N54">
        <f t="shared" si="141"/>
        <v>114.1828493264376</v>
      </c>
      <c r="O54">
        <f t="shared" si="141"/>
        <v>125.84135757157044</v>
      </c>
      <c r="P54">
        <f t="shared" si="141"/>
        <v>105.58184065959601</v>
      </c>
      <c r="Q54">
        <f t="shared" si="141"/>
        <v>95.63953735414843</v>
      </c>
      <c r="R54">
        <f t="shared" si="141"/>
        <v>121.43359662306929</v>
      </c>
      <c r="V54">
        <f t="shared" ref="V54:V58" si="142">K54/$T$62*100</f>
        <v>89.333464381113671</v>
      </c>
      <c r="W54">
        <f t="shared" si="134"/>
        <v>94.928551202937768</v>
      </c>
      <c r="X54">
        <f t="shared" si="135"/>
        <v>104.55237720542941</v>
      </c>
      <c r="Y54">
        <f t="shared" si="136"/>
        <v>96.607608910190663</v>
      </c>
      <c r="Z54">
        <f t="shared" si="137"/>
        <v>106.47161748648783</v>
      </c>
      <c r="AA54">
        <f t="shared" si="138"/>
        <v>89.330483786575428</v>
      </c>
      <c r="AB54">
        <f t="shared" si="139"/>
        <v>80.918518635371385</v>
      </c>
      <c r="AC54">
        <f t="shared" si="140"/>
        <v>102.74230745092352</v>
      </c>
    </row>
    <row r="55" spans="1:29" x14ac:dyDescent="0.25">
      <c r="B55">
        <f>'48h'!G48</f>
        <v>145704</v>
      </c>
      <c r="C55">
        <f>'48h'!H48</f>
        <v>150201</v>
      </c>
      <c r="D55">
        <f>'48h'!I48</f>
        <v>156918</v>
      </c>
      <c r="E55">
        <f>'48h'!J48</f>
        <v>158373</v>
      </c>
      <c r="F55">
        <f>'48h'!K48</f>
        <v>163397</v>
      </c>
      <c r="G55">
        <f>'48h'!L48</f>
        <v>109841</v>
      </c>
      <c r="H55">
        <f>'48h'!M48</f>
        <v>100784</v>
      </c>
      <c r="I55">
        <f>'48h'!N48</f>
        <v>150869</v>
      </c>
      <c r="K55">
        <f t="shared" ref="K55:R55" si="143">B55/B7*100</f>
        <v>119.79576903154727</v>
      </c>
      <c r="L55">
        <f t="shared" si="143"/>
        <v>120.36397438876824</v>
      </c>
      <c r="M55">
        <f t="shared" si="143"/>
        <v>134.56650373038332</v>
      </c>
      <c r="N55">
        <f t="shared" si="143"/>
        <v>139.22901098901099</v>
      </c>
      <c r="O55">
        <f t="shared" si="143"/>
        <v>135.54855033390021</v>
      </c>
      <c r="P55">
        <f t="shared" si="143"/>
        <v>92.194896760114148</v>
      </c>
      <c r="Q55">
        <f t="shared" si="143"/>
        <v>100.95461329647104</v>
      </c>
      <c r="R55">
        <f t="shared" si="143"/>
        <v>113.66095106075218</v>
      </c>
      <c r="V55">
        <f t="shared" si="142"/>
        <v>101.35657738412756</v>
      </c>
      <c r="W55">
        <f t="shared" si="134"/>
        <v>101.83732349665576</v>
      </c>
      <c r="X55">
        <f t="shared" si="135"/>
        <v>113.85377262420937</v>
      </c>
      <c r="Y55">
        <f t="shared" si="136"/>
        <v>117.79861793538812</v>
      </c>
      <c r="Z55">
        <f t="shared" si="137"/>
        <v>114.68466075464048</v>
      </c>
      <c r="AA55">
        <f t="shared" si="138"/>
        <v>78.004083645285874</v>
      </c>
      <c r="AB55">
        <f t="shared" si="139"/>
        <v>85.415488022567914</v>
      </c>
      <c r="AC55">
        <f t="shared" si="140"/>
        <v>96.166042213969078</v>
      </c>
    </row>
    <row r="56" spans="1:29" x14ac:dyDescent="0.25">
      <c r="B56">
        <f>'48h'!G49</f>
        <v>165821</v>
      </c>
      <c r="C56">
        <f>'48h'!H49</f>
        <v>164050</v>
      </c>
      <c r="D56">
        <f>'48h'!I49</f>
        <v>186029</v>
      </c>
      <c r="E56">
        <f>'48h'!J49</f>
        <v>178581</v>
      </c>
      <c r="F56">
        <f>'48h'!K49</f>
        <v>153735</v>
      </c>
      <c r="G56">
        <f>'48h'!L49</f>
        <v>126473</v>
      </c>
      <c r="H56">
        <f>'48h'!M49</f>
        <v>109750</v>
      </c>
      <c r="I56">
        <f>'48h'!N49</f>
        <v>134307</v>
      </c>
      <c r="K56">
        <f t="shared" ref="K56:R56" si="144">B56/B8*100</f>
        <v>122.87041702480808</v>
      </c>
      <c r="L56">
        <f t="shared" si="144"/>
        <v>135.39611927733714</v>
      </c>
      <c r="M56">
        <f t="shared" si="144"/>
        <v>151.25538661679812</v>
      </c>
      <c r="N56">
        <f t="shared" si="144"/>
        <v>149.69822455446209</v>
      </c>
      <c r="O56">
        <f t="shared" si="144"/>
        <v>134.77605267079875</v>
      </c>
      <c r="P56">
        <f t="shared" si="144"/>
        <v>111.18505494505496</v>
      </c>
      <c r="Q56">
        <f t="shared" si="144"/>
        <v>106.87402011860824</v>
      </c>
      <c r="R56">
        <f t="shared" si="144"/>
        <v>110.70657280865164</v>
      </c>
      <c r="V56">
        <f t="shared" si="142"/>
        <v>103.95796973526998</v>
      </c>
      <c r="W56">
        <f t="shared" si="134"/>
        <v>114.55569217498879</v>
      </c>
      <c r="X56">
        <f t="shared" si="135"/>
        <v>127.97387105010698</v>
      </c>
      <c r="Y56">
        <f t="shared" si="136"/>
        <v>126.65639032147436</v>
      </c>
      <c r="Z56">
        <f t="shared" si="137"/>
        <v>114.03106739485678</v>
      </c>
      <c r="AA56">
        <f t="shared" si="138"/>
        <v>94.071240717435074</v>
      </c>
      <c r="AB56">
        <f t="shared" si="139"/>
        <v>90.423768536031503</v>
      </c>
      <c r="AC56">
        <f t="shared" si="140"/>
        <v>93.6664074576518</v>
      </c>
    </row>
    <row r="57" spans="1:29" x14ac:dyDescent="0.25">
      <c r="B57">
        <f>'48h'!G50</f>
        <v>165097</v>
      </c>
      <c r="C57">
        <f>'48h'!H50</f>
        <v>167676</v>
      </c>
      <c r="D57">
        <f>'48h'!I50</f>
        <v>169165</v>
      </c>
      <c r="E57">
        <f>'48h'!J50</f>
        <v>171407</v>
      </c>
      <c r="F57">
        <f>'48h'!K50</f>
        <v>155358</v>
      </c>
      <c r="G57">
        <f>'48h'!L50</f>
        <v>123156</v>
      </c>
      <c r="H57">
        <f>'48h'!M50</f>
        <v>109104</v>
      </c>
      <c r="I57">
        <f>'48h'!N50</f>
        <v>158907</v>
      </c>
      <c r="K57">
        <f t="shared" ref="K57:R57" si="145">B57/B9*100</f>
        <v>128.84814996917265</v>
      </c>
      <c r="L57">
        <f t="shared" si="145"/>
        <v>132.0772254298835</v>
      </c>
      <c r="M57">
        <f t="shared" si="145"/>
        <v>143.26425528671481</v>
      </c>
      <c r="N57">
        <f t="shared" si="145"/>
        <v>141.04205580561018</v>
      </c>
      <c r="O57">
        <f t="shared" si="145"/>
        <v>128.18528358553772</v>
      </c>
      <c r="P57">
        <f t="shared" si="145"/>
        <v>93.296466042952915</v>
      </c>
      <c r="Q57">
        <f t="shared" si="145"/>
        <v>100.50295694467472</v>
      </c>
      <c r="R57">
        <f t="shared" si="145"/>
        <v>119.57784633907744</v>
      </c>
      <c r="V57">
        <f t="shared" si="142"/>
        <v>109.01559870376536</v>
      </c>
      <c r="W57">
        <f t="shared" si="134"/>
        <v>111.74764875410177</v>
      </c>
      <c r="X57">
        <f t="shared" si="135"/>
        <v>121.21274978854539</v>
      </c>
      <c r="Y57">
        <f t="shared" si="136"/>
        <v>119.33259546013805</v>
      </c>
      <c r="Z57">
        <f t="shared" si="137"/>
        <v>108.4547619692849</v>
      </c>
      <c r="AA57">
        <f t="shared" si="138"/>
        <v>78.936097297876756</v>
      </c>
      <c r="AB57">
        <f t="shared" si="139"/>
        <v>85.033351471820282</v>
      </c>
      <c r="AC57">
        <f t="shared" si="140"/>
        <v>101.17219776520079</v>
      </c>
    </row>
    <row r="58" spans="1:29" x14ac:dyDescent="0.25">
      <c r="B58" s="7">
        <f>'48h'!G51</f>
        <v>175868</v>
      </c>
      <c r="C58" s="7">
        <f>'48h'!H51</f>
        <v>166502</v>
      </c>
      <c r="D58" s="7">
        <f>'48h'!I51</f>
        <v>163045</v>
      </c>
      <c r="E58" s="7">
        <f>'48h'!J51</f>
        <v>168709</v>
      </c>
      <c r="F58" s="7">
        <f>'48h'!K51</f>
        <v>156960</v>
      </c>
      <c r="G58" s="7">
        <f>'48h'!L51</f>
        <v>127056</v>
      </c>
      <c r="H58" s="7">
        <f>'48h'!M51</f>
        <v>115631</v>
      </c>
      <c r="I58" s="7">
        <f>'48h'!N51</f>
        <v>166348</v>
      </c>
      <c r="K58" s="7">
        <f t="shared" ref="K58:R58" si="146">B58/B10*100</f>
        <v>129.96356810842366</v>
      </c>
      <c r="L58" s="7">
        <f t="shared" si="146"/>
        <v>127.02609916308734</v>
      </c>
      <c r="M58" s="7">
        <f t="shared" si="146"/>
        <v>122.40707512819165</v>
      </c>
      <c r="N58" s="7">
        <f t="shared" si="146"/>
        <v>126.29904401140899</v>
      </c>
      <c r="O58" s="7">
        <f t="shared" si="146"/>
        <v>122.3697443613712</v>
      </c>
      <c r="P58" s="7">
        <f t="shared" si="146"/>
        <v>100.02597954701118</v>
      </c>
      <c r="Q58" s="7">
        <f t="shared" si="146"/>
        <v>103.066199606029</v>
      </c>
      <c r="R58" s="7">
        <f t="shared" si="146"/>
        <v>129.8670476458143</v>
      </c>
      <c r="V58" s="7">
        <f t="shared" si="142"/>
        <v>109.95932957056152</v>
      </c>
      <c r="W58" s="7">
        <f t="shared" si="134"/>
        <v>107.47400140848723</v>
      </c>
      <c r="X58" s="7">
        <f t="shared" si="135"/>
        <v>103.56594630089188</v>
      </c>
      <c r="Y58" s="7">
        <f t="shared" si="136"/>
        <v>106.85885596270602</v>
      </c>
      <c r="Z58" s="7">
        <f t="shared" si="137"/>
        <v>103.53436155640021</v>
      </c>
      <c r="AA58" s="7">
        <f t="shared" si="138"/>
        <v>84.629791338540173</v>
      </c>
      <c r="AB58" s="7">
        <f t="shared" si="139"/>
        <v>87.202054968280464</v>
      </c>
      <c r="AC58" s="7">
        <f t="shared" si="140"/>
        <v>109.87766572035457</v>
      </c>
    </row>
    <row r="59" spans="1:29" x14ac:dyDescent="0.25">
      <c r="A59" t="s">
        <v>88</v>
      </c>
      <c r="B59">
        <f>AVERAGE(B53:B58)</f>
        <v>151666</v>
      </c>
      <c r="C59">
        <f>AVERAGE(C53:C58)</f>
        <v>152336</v>
      </c>
      <c r="D59">
        <f t="shared" ref="D59:H59" si="147">AVERAGE(D53:D58)</f>
        <v>157801.16666666666</v>
      </c>
      <c r="E59">
        <f t="shared" si="147"/>
        <v>160409.5</v>
      </c>
      <c r="F59">
        <f t="shared" si="147"/>
        <v>150717.33333333334</v>
      </c>
      <c r="G59">
        <f t="shared" si="147"/>
        <v>118201.5</v>
      </c>
      <c r="H59">
        <f t="shared" si="147"/>
        <v>108326.16666666667</v>
      </c>
      <c r="I59">
        <f>AVERAGE(I53:I58)</f>
        <v>147942.16666666666</v>
      </c>
      <c r="K59">
        <f>AVERAGE(K53:K58)</f>
        <v>119.3117665307736</v>
      </c>
      <c r="L59">
        <f>AVERAGE(L53:L58)</f>
        <v>121.71655659423681</v>
      </c>
      <c r="M59">
        <f t="shared" ref="M59:Q59" si="148">AVERAGE(M53:M58)</f>
        <v>130.61105802822206</v>
      </c>
      <c r="N59">
        <f t="shared" si="148"/>
        <v>130.41352073573219</v>
      </c>
      <c r="O59">
        <f t="shared" si="148"/>
        <v>125.80828925844601</v>
      </c>
      <c r="P59">
        <f t="shared" si="148"/>
        <v>100.00792308669615</v>
      </c>
      <c r="Q59">
        <f t="shared" si="148"/>
        <v>100.52265347613108</v>
      </c>
      <c r="R59">
        <f>AVERAGE(R53:R58)</f>
        <v>117.07302885855309</v>
      </c>
      <c r="U59" t="s">
        <v>88</v>
      </c>
      <c r="V59">
        <f>AVERAGE(V53:V58)</f>
        <v>100.94707346491269</v>
      </c>
      <c r="W59">
        <f>AVERAGE(W53:W58)</f>
        <v>102.98171368743844</v>
      </c>
      <c r="X59">
        <f t="shared" ref="X59:AB59" si="149">AVERAGE(X53:X58)</f>
        <v>110.50715661564027</v>
      </c>
      <c r="Y59">
        <f t="shared" si="149"/>
        <v>110.34002463732118</v>
      </c>
      <c r="Z59">
        <f t="shared" si="149"/>
        <v>106.4436391107467</v>
      </c>
      <c r="AA59">
        <f t="shared" si="149"/>
        <v>84.614514162793498</v>
      </c>
      <c r="AB59">
        <f t="shared" si="149"/>
        <v>85.050016275852116</v>
      </c>
      <c r="AC59">
        <f>AVERAGE(AC53:AC58)</f>
        <v>99.052926535087295</v>
      </c>
    </row>
    <row r="60" spans="1:29" x14ac:dyDescent="0.25">
      <c r="A60" t="s">
        <v>29</v>
      </c>
      <c r="B60">
        <f>MEDIAN(B53:B58)</f>
        <v>155400.5</v>
      </c>
      <c r="C60">
        <f>MEDIAN(C53:C58)</f>
        <v>157125.5</v>
      </c>
      <c r="D60">
        <f t="shared" ref="D60:I60" si="150">MEDIAN(D53:D58)</f>
        <v>159981.5</v>
      </c>
      <c r="E60">
        <f t="shared" si="150"/>
        <v>163541</v>
      </c>
      <c r="F60">
        <f t="shared" si="150"/>
        <v>154546.5</v>
      </c>
      <c r="G60">
        <f t="shared" si="150"/>
        <v>118371</v>
      </c>
      <c r="H60">
        <f t="shared" si="150"/>
        <v>109427</v>
      </c>
      <c r="I60">
        <f t="shared" si="150"/>
        <v>151381.5</v>
      </c>
      <c r="K60">
        <f>MEDIAN(K53:K58)</f>
        <v>121.33309302817767</v>
      </c>
      <c r="L60">
        <f>MEDIAN(L53:L58)</f>
        <v>123.69503677592779</v>
      </c>
      <c r="M60">
        <f t="shared" ref="M60:R60" si="151">MEDIAN(M53:M58)</f>
        <v>129.06973259812452</v>
      </c>
      <c r="N60">
        <f t="shared" si="151"/>
        <v>132.76402750020998</v>
      </c>
      <c r="O60">
        <f t="shared" si="151"/>
        <v>127.01332057855407</v>
      </c>
      <c r="P60">
        <f t="shared" si="151"/>
        <v>98.894640056229406</v>
      </c>
      <c r="Q60">
        <f t="shared" si="151"/>
        <v>100.72878512057288</v>
      </c>
      <c r="R60">
        <f t="shared" si="151"/>
        <v>116.61939869991481</v>
      </c>
      <c r="U60" t="s">
        <v>29</v>
      </c>
      <c r="V60">
        <f>MEDIAN(V53:V58)</f>
        <v>102.65727355969878</v>
      </c>
      <c r="W60">
        <f>MEDIAN(W53:W58)</f>
        <v>104.65566245257149</v>
      </c>
      <c r="X60">
        <f t="shared" ref="X60:AC60" si="152">MEDIAN(X53:X58)</f>
        <v>109.20307491481938</v>
      </c>
      <c r="Y60">
        <f t="shared" si="152"/>
        <v>112.32873694904707</v>
      </c>
      <c r="Z60">
        <f t="shared" si="152"/>
        <v>107.46318972788637</v>
      </c>
      <c r="AA60">
        <f t="shared" si="152"/>
        <v>83.672589764793912</v>
      </c>
      <c r="AB60">
        <f t="shared" si="152"/>
        <v>85.224419747194105</v>
      </c>
      <c r="AC60">
        <f t="shared" si="152"/>
        <v>98.669119989584942</v>
      </c>
    </row>
    <row r="61" spans="1:29" x14ac:dyDescent="0.25">
      <c r="A61" t="s">
        <v>30</v>
      </c>
      <c r="B61">
        <f>STDEV(B53:B58)</f>
        <v>20311.094997562293</v>
      </c>
      <c r="C61">
        <f t="shared" ref="C61:I61" si="153">STDEV(C53:C58)</f>
        <v>16395.143122278623</v>
      </c>
      <c r="D61">
        <f t="shared" si="153"/>
        <v>20170.396499986527</v>
      </c>
      <c r="E61">
        <f t="shared" si="153"/>
        <v>15628.885484896227</v>
      </c>
      <c r="F61">
        <f t="shared" si="153"/>
        <v>12009.44807502271</v>
      </c>
      <c r="G61">
        <f t="shared" si="153"/>
        <v>8312.155839491943</v>
      </c>
      <c r="H61">
        <f t="shared" si="153"/>
        <v>5810.3929098355011</v>
      </c>
      <c r="I61">
        <f t="shared" si="153"/>
        <v>15365.571351780796</v>
      </c>
      <c r="K61">
        <f>STDEV(K53:K58)</f>
        <v>10.159321159749728</v>
      </c>
      <c r="L61">
        <f t="shared" ref="L61:R61" si="154">STDEV(L53:L58)</f>
        <v>12.300922112835687</v>
      </c>
      <c r="M61">
        <f t="shared" si="154"/>
        <v>15.51294145893603</v>
      </c>
      <c r="N61">
        <f t="shared" si="154"/>
        <v>15.368136460302978</v>
      </c>
      <c r="O61">
        <f t="shared" si="154"/>
        <v>10.053203136188811</v>
      </c>
      <c r="P61">
        <f t="shared" si="154"/>
        <v>7.3092068792332112</v>
      </c>
      <c r="Q61">
        <f t="shared" si="154"/>
        <v>4.2523779650662386</v>
      </c>
      <c r="R61">
        <f t="shared" si="154"/>
        <v>8.2314180030775681</v>
      </c>
      <c r="U61" t="s">
        <v>30</v>
      </c>
      <c r="V61">
        <f>STDEV(V53:V58)</f>
        <v>8.5955792063675514</v>
      </c>
      <c r="W61">
        <f t="shared" ref="W61:AC61" si="155">STDEV(W53:W58)</f>
        <v>10.407540884832304</v>
      </c>
      <c r="X61">
        <f t="shared" si="155"/>
        <v>13.125160130021186</v>
      </c>
      <c r="Y61">
        <f t="shared" si="155"/>
        <v>13.002643791020214</v>
      </c>
      <c r="Z61">
        <f t="shared" si="155"/>
        <v>8.5057950699672844</v>
      </c>
      <c r="AA61">
        <f t="shared" si="155"/>
        <v>6.1841599136652734</v>
      </c>
      <c r="AB61">
        <f t="shared" si="155"/>
        <v>3.5978438952154685</v>
      </c>
      <c r="AC61">
        <f t="shared" si="155"/>
        <v>6.9644225547758962</v>
      </c>
    </row>
    <row r="62" spans="1:29" x14ac:dyDescent="0.25">
      <c r="S62" t="s">
        <v>18</v>
      </c>
      <c r="T62">
        <f>AVERAGE(K53:K58,R53:R58)</f>
        <v>118.19239769466337</v>
      </c>
    </row>
    <row r="64" spans="1:29" x14ac:dyDescent="0.25">
      <c r="B64" s="1" t="s">
        <v>71</v>
      </c>
      <c r="K64" s="1" t="s">
        <v>71</v>
      </c>
      <c r="V64" s="1" t="s">
        <v>71</v>
      </c>
    </row>
    <row r="65" spans="1:29" x14ac:dyDescent="0.25">
      <c r="B65" s="7" t="s">
        <v>18</v>
      </c>
      <c r="C65" s="7" t="s">
        <v>19</v>
      </c>
      <c r="D65" s="7" t="s">
        <v>20</v>
      </c>
      <c r="E65" s="7" t="s">
        <v>21</v>
      </c>
      <c r="F65" s="7" t="s">
        <v>22</v>
      </c>
      <c r="G65" s="7" t="s">
        <v>23</v>
      </c>
      <c r="H65" s="7" t="s">
        <v>24</v>
      </c>
      <c r="I65" s="7" t="s">
        <v>18</v>
      </c>
      <c r="K65" s="7" t="s">
        <v>18</v>
      </c>
      <c r="L65" s="7" t="s">
        <v>19</v>
      </c>
      <c r="M65" s="7" t="s">
        <v>20</v>
      </c>
      <c r="N65" s="7" t="s">
        <v>21</v>
      </c>
      <c r="O65" s="7" t="s">
        <v>22</v>
      </c>
      <c r="P65" s="7" t="s">
        <v>23</v>
      </c>
      <c r="Q65" s="7" t="s">
        <v>24</v>
      </c>
      <c r="R65" s="7" t="s">
        <v>18</v>
      </c>
      <c r="V65" s="7" t="s">
        <v>18</v>
      </c>
      <c r="W65" s="7" t="s">
        <v>19</v>
      </c>
      <c r="X65" s="7" t="s">
        <v>20</v>
      </c>
      <c r="Y65" s="7" t="s">
        <v>21</v>
      </c>
      <c r="Z65" s="7" t="s">
        <v>22</v>
      </c>
      <c r="AA65" s="7" t="s">
        <v>23</v>
      </c>
      <c r="AB65" s="7" t="s">
        <v>24</v>
      </c>
      <c r="AC65" s="7" t="s">
        <v>18</v>
      </c>
    </row>
    <row r="66" spans="1:29" x14ac:dyDescent="0.25">
      <c r="B66">
        <f>'60h'!G46</f>
        <v>235406</v>
      </c>
      <c r="C66">
        <f>'60h'!H46</f>
        <v>231120</v>
      </c>
      <c r="D66">
        <f>'60h'!I46</f>
        <v>227311</v>
      </c>
      <c r="E66">
        <f>'60h'!J46</f>
        <v>233312</v>
      </c>
      <c r="F66">
        <f>'60h'!K46</f>
        <v>219891</v>
      </c>
      <c r="G66">
        <f>'60h'!L46</f>
        <v>157897</v>
      </c>
      <c r="H66">
        <f>'60h'!M46</f>
        <v>126897</v>
      </c>
      <c r="I66">
        <f>'60h'!N46</f>
        <v>233888</v>
      </c>
      <c r="K66">
        <f>B66/B5*100</f>
        <v>202.56948627484726</v>
      </c>
      <c r="L66">
        <f t="shared" ref="L66:R66" si="156">C66/C5*100</f>
        <v>181.1796431595121</v>
      </c>
      <c r="M66">
        <f t="shared" si="156"/>
        <v>192.45051391029006</v>
      </c>
      <c r="N66">
        <f t="shared" si="156"/>
        <v>191.06394129979037</v>
      </c>
      <c r="O66">
        <f t="shared" si="156"/>
        <v>184.12013933081019</v>
      </c>
      <c r="P66">
        <f t="shared" si="156"/>
        <v>141.49364207432367</v>
      </c>
      <c r="Q66">
        <f t="shared" si="156"/>
        <v>119.38190883860953</v>
      </c>
      <c r="R66">
        <f t="shared" si="156"/>
        <v>200.04276464903054</v>
      </c>
      <c r="V66">
        <f>K66/$T$75*100</f>
        <v>100.18249802133698</v>
      </c>
      <c r="W66">
        <f t="shared" ref="W66:W71" si="157">L66/$T$75*100</f>
        <v>89.603965415141332</v>
      </c>
      <c r="X66">
        <f t="shared" ref="X66:X71" si="158">M66/$T$75*100</f>
        <v>95.178072391729742</v>
      </c>
      <c r="Y66">
        <f t="shared" ref="Y66:Y71" si="159">N66/$T$75*100</f>
        <v>94.492330869833651</v>
      </c>
      <c r="Z66">
        <f t="shared" ref="Z66:Z71" si="160">O66/$T$75*100</f>
        <v>91.058213324242132</v>
      </c>
      <c r="AA66">
        <f t="shared" ref="AA66:AA71" si="161">P66/$T$75*100</f>
        <v>69.976909048926217</v>
      </c>
      <c r="AB66">
        <f t="shared" ref="AB66:AB71" si="162">Q66/$T$75*100</f>
        <v>59.041359416689609</v>
      </c>
      <c r="AC66">
        <f t="shared" ref="AC66:AC71" si="163">R66/$T$75*100</f>
        <v>98.932885905840962</v>
      </c>
    </row>
    <row r="67" spans="1:29" x14ac:dyDescent="0.25">
      <c r="B67">
        <f>'60h'!G47</f>
        <v>233256</v>
      </c>
      <c r="C67">
        <f>'60h'!H47</f>
        <v>216694</v>
      </c>
      <c r="D67">
        <f>'60h'!I47</f>
        <v>220376</v>
      </c>
      <c r="E67">
        <f>'60h'!J47</f>
        <v>233319</v>
      </c>
      <c r="F67">
        <f>'60h'!K47</f>
        <v>220622</v>
      </c>
      <c r="G67">
        <f>'60h'!L47</f>
        <v>156408</v>
      </c>
      <c r="H67">
        <f>'60h'!M47</f>
        <v>129328</v>
      </c>
      <c r="I67">
        <f>'60h'!N47</f>
        <v>260855</v>
      </c>
      <c r="K67">
        <f t="shared" ref="K67:R67" si="164">B67/B6*100</f>
        <v>187.91569992266048</v>
      </c>
      <c r="L67">
        <f t="shared" si="164"/>
        <v>181.58309311523766</v>
      </c>
      <c r="M67">
        <f t="shared" si="164"/>
        <v>189.93510131262553</v>
      </c>
      <c r="N67">
        <f t="shared" si="164"/>
        <v>179.29823482851631</v>
      </c>
      <c r="O67">
        <f t="shared" si="164"/>
        <v>190.52808843214302</v>
      </c>
      <c r="P67">
        <f t="shared" si="164"/>
        <v>145.38626709177271</v>
      </c>
      <c r="Q67">
        <f t="shared" si="164"/>
        <v>109.90643404067274</v>
      </c>
      <c r="R67">
        <f t="shared" si="164"/>
        <v>208.5438585270698</v>
      </c>
      <c r="V67">
        <f t="shared" ref="V67:V71" si="165">K67/$T$75*100</f>
        <v>92.935340765672194</v>
      </c>
      <c r="W67">
        <f t="shared" si="157"/>
        <v>89.803495093250618</v>
      </c>
      <c r="X67">
        <f t="shared" si="158"/>
        <v>93.93405325428445</v>
      </c>
      <c r="Y67">
        <f t="shared" si="159"/>
        <v>88.673498591813484</v>
      </c>
      <c r="Z67">
        <f t="shared" si="160"/>
        <v>94.227320182192514</v>
      </c>
      <c r="AA67">
        <f t="shared" si="161"/>
        <v>71.902040544689982</v>
      </c>
      <c r="AB67">
        <f t="shared" si="162"/>
        <v>54.355181095105934</v>
      </c>
      <c r="AC67">
        <f t="shared" si="163"/>
        <v>103.13717568451143</v>
      </c>
    </row>
    <row r="68" spans="1:29" x14ac:dyDescent="0.25">
      <c r="B68">
        <f>'60h'!G48</f>
        <v>249578</v>
      </c>
      <c r="C68">
        <f>'60h'!H48</f>
        <v>234991</v>
      </c>
      <c r="D68">
        <f>'60h'!I48</f>
        <v>231717</v>
      </c>
      <c r="E68">
        <f>'60h'!J48</f>
        <v>216174</v>
      </c>
      <c r="F68">
        <f>'60h'!K48</f>
        <v>224592</v>
      </c>
      <c r="G68">
        <f>'60h'!L48</f>
        <v>126609</v>
      </c>
      <c r="H68">
        <f>'60h'!M48</f>
        <v>129251</v>
      </c>
      <c r="I68">
        <f>'60h'!N48</f>
        <v>237577</v>
      </c>
      <c r="K68">
        <f t="shared" ref="K68:R68" si="166">B68/B7*100</f>
        <v>205.19950339973855</v>
      </c>
      <c r="L68">
        <f t="shared" si="166"/>
        <v>188.31066840827319</v>
      </c>
      <c r="M68">
        <f t="shared" si="166"/>
        <v>198.71108824286082</v>
      </c>
      <c r="N68">
        <f t="shared" si="166"/>
        <v>190.04307692307691</v>
      </c>
      <c r="O68">
        <f t="shared" si="166"/>
        <v>186.31382471276288</v>
      </c>
      <c r="P68">
        <f t="shared" si="166"/>
        <v>106.26909518213866</v>
      </c>
      <c r="Q68">
        <f t="shared" si="166"/>
        <v>129.46980396870711</v>
      </c>
      <c r="R68">
        <f t="shared" si="166"/>
        <v>178.98460101253616</v>
      </c>
      <c r="V68">
        <f t="shared" si="165"/>
        <v>101.48319582264853</v>
      </c>
      <c r="W68">
        <f t="shared" si="157"/>
        <v>93.130675859106248</v>
      </c>
      <c r="X68">
        <f t="shared" si="158"/>
        <v>98.274293778371444</v>
      </c>
      <c r="Y68">
        <f t="shared" si="159"/>
        <v>93.987453529811233</v>
      </c>
      <c r="Z68">
        <f t="shared" si="160"/>
        <v>92.143119474118663</v>
      </c>
      <c r="AA68">
        <f t="shared" si="161"/>
        <v>52.556303585471511</v>
      </c>
      <c r="AB68">
        <f t="shared" si="162"/>
        <v>64.030415530201338</v>
      </c>
      <c r="AC68">
        <f t="shared" si="163"/>
        <v>88.518388265343944</v>
      </c>
    </row>
    <row r="69" spans="1:29" x14ac:dyDescent="0.25">
      <c r="B69">
        <f>'60h'!G49</f>
        <v>288279</v>
      </c>
      <c r="C69">
        <f>'60h'!H49</f>
        <v>257202</v>
      </c>
      <c r="D69">
        <f>'60h'!I49</f>
        <v>273292</v>
      </c>
      <c r="E69">
        <f>'60h'!J49</f>
        <v>236375</v>
      </c>
      <c r="F69">
        <f>'60h'!K49</f>
        <v>210919</v>
      </c>
      <c r="G69">
        <f>'60h'!L49</f>
        <v>157637</v>
      </c>
      <c r="H69">
        <f>'60h'!M49</f>
        <v>146845</v>
      </c>
      <c r="I69">
        <f>'60h'!N49</f>
        <v>248419</v>
      </c>
      <c r="K69">
        <f t="shared" ref="K69:R69" si="167">B69/B8*100</f>
        <v>213.60962091348293</v>
      </c>
      <c r="L69">
        <f t="shared" si="167"/>
        <v>212.27767552800771</v>
      </c>
      <c r="M69">
        <f t="shared" si="167"/>
        <v>222.20668347020083</v>
      </c>
      <c r="N69">
        <f t="shared" si="167"/>
        <v>198.14491927506833</v>
      </c>
      <c r="O69">
        <f t="shared" si="167"/>
        <v>184.9079926709741</v>
      </c>
      <c r="P69">
        <f t="shared" si="167"/>
        <v>138.58197802197802</v>
      </c>
      <c r="Q69">
        <f t="shared" si="167"/>
        <v>142.99695202111189</v>
      </c>
      <c r="R69">
        <f t="shared" si="167"/>
        <v>204.76681119042516</v>
      </c>
      <c r="V69">
        <f t="shared" si="165"/>
        <v>105.64249245055592</v>
      </c>
      <c r="W69">
        <f t="shared" si="157"/>
        <v>104.98376729703575</v>
      </c>
      <c r="X69">
        <f t="shared" si="158"/>
        <v>109.89424437240815</v>
      </c>
      <c r="Y69">
        <f t="shared" si="159"/>
        <v>97.994290000217731</v>
      </c>
      <c r="Z69">
        <f t="shared" si="160"/>
        <v>91.447853033279955</v>
      </c>
      <c r="AA69">
        <f t="shared" si="161"/>
        <v>68.536920314556127</v>
      </c>
      <c r="AB69">
        <f t="shared" si="162"/>
        <v>70.720384033925811</v>
      </c>
      <c r="AC69">
        <f t="shared" si="163"/>
        <v>101.26920413416404</v>
      </c>
    </row>
    <row r="70" spans="1:29" x14ac:dyDescent="0.25">
      <c r="B70">
        <f>'60h'!G50</f>
        <v>253485</v>
      </c>
      <c r="C70">
        <f>'60h'!H50</f>
        <v>254250</v>
      </c>
      <c r="D70">
        <f>'60h'!I50</f>
        <v>238343</v>
      </c>
      <c r="E70">
        <f>'60h'!J50</f>
        <v>255593</v>
      </c>
      <c r="F70">
        <f>'60h'!K50</f>
        <v>233586</v>
      </c>
      <c r="G70">
        <f>'60h'!L50</f>
        <v>162352</v>
      </c>
      <c r="H70">
        <f>'60h'!M50</f>
        <v>137191</v>
      </c>
      <c r="I70">
        <f>'60h'!N50</f>
        <v>268078</v>
      </c>
      <c r="K70">
        <f t="shared" ref="K70:R70" si="168">B70/B9*100</f>
        <v>197.82959893235935</v>
      </c>
      <c r="L70">
        <f t="shared" si="168"/>
        <v>200.27096642064384</v>
      </c>
      <c r="M70">
        <f t="shared" si="168"/>
        <v>201.85045605061021</v>
      </c>
      <c r="N70">
        <f t="shared" si="168"/>
        <v>210.3144105522139</v>
      </c>
      <c r="O70">
        <f t="shared" si="168"/>
        <v>192.73090315021699</v>
      </c>
      <c r="P70">
        <f t="shared" si="168"/>
        <v>122.98928070906405</v>
      </c>
      <c r="Q70">
        <f t="shared" si="168"/>
        <v>126.37576226533282</v>
      </c>
      <c r="R70">
        <f t="shared" si="168"/>
        <v>201.72924975543683</v>
      </c>
      <c r="V70">
        <f t="shared" si="165"/>
        <v>97.838345587313071</v>
      </c>
      <c r="W70">
        <f t="shared" si="157"/>
        <v>99.045745073100221</v>
      </c>
      <c r="X70">
        <f t="shared" si="158"/>
        <v>99.826895381760878</v>
      </c>
      <c r="Y70">
        <f t="shared" si="159"/>
        <v>104.01281755939384</v>
      </c>
      <c r="Z70">
        <f>O70/$T$75*100</f>
        <v>95.316741324503113</v>
      </c>
      <c r="AA70">
        <f t="shared" si="161"/>
        <v>60.825416492214266</v>
      </c>
      <c r="AB70">
        <f t="shared" si="162"/>
        <v>62.500230345224061</v>
      </c>
      <c r="AC70">
        <f t="shared" si="163"/>
        <v>99.766951756244126</v>
      </c>
    </row>
    <row r="71" spans="1:29" x14ac:dyDescent="0.25">
      <c r="B71" s="7">
        <f>'60h'!G51</f>
        <v>284408</v>
      </c>
      <c r="C71" s="7">
        <f>'60h'!H51</f>
        <v>266779</v>
      </c>
      <c r="D71" s="7">
        <f>'60h'!I51</f>
        <v>262169</v>
      </c>
      <c r="E71" s="7">
        <f>'60h'!J51</f>
        <v>264418</v>
      </c>
      <c r="F71" s="7">
        <f>'60h'!K51</f>
        <v>259485</v>
      </c>
      <c r="G71" s="7">
        <f>'60h'!L51</f>
        <v>164425</v>
      </c>
      <c r="H71" s="7">
        <f>'60h'!M51</f>
        <v>150555</v>
      </c>
      <c r="I71" s="7">
        <f>'60h'!N51</f>
        <v>275449</v>
      </c>
      <c r="K71" s="7">
        <f t="shared" ref="K71:Q71" si="169">B71/B10*100</f>
        <v>210.17284826449702</v>
      </c>
      <c r="L71" s="7">
        <f t="shared" si="169"/>
        <v>203.52846037062187</v>
      </c>
      <c r="M71" s="7">
        <f t="shared" si="169"/>
        <v>196.82505123912341</v>
      </c>
      <c r="N71" s="7">
        <f t="shared" si="169"/>
        <v>197.94877937400338</v>
      </c>
      <c r="O71" s="7">
        <f>F71/F10*100</f>
        <v>202.30066969680433</v>
      </c>
      <c r="P71" s="7">
        <f t="shared" si="169"/>
        <v>129.44506113066137</v>
      </c>
      <c r="Q71" s="7">
        <f t="shared" si="169"/>
        <v>134.19525630398161</v>
      </c>
      <c r="R71" s="7">
        <f>I71/I10*100</f>
        <v>215.04165007689843</v>
      </c>
      <c r="V71" s="7">
        <f t="shared" si="165"/>
        <v>103.94280670104645</v>
      </c>
      <c r="W71" s="7">
        <f t="shared" si="157"/>
        <v>100.6567669856276</v>
      </c>
      <c r="X71" s="7">
        <f t="shared" si="158"/>
        <v>97.341537804755916</v>
      </c>
      <c r="Y71" s="7">
        <f t="shared" si="159"/>
        <v>97.897287309379664</v>
      </c>
      <c r="Z71" s="7">
        <f t="shared" si="160"/>
        <v>100.0495524489651</v>
      </c>
      <c r="AA71" s="7">
        <f t="shared" si="161"/>
        <v>64.018178744843652</v>
      </c>
      <c r="AB71" s="7">
        <f t="shared" si="162"/>
        <v>66.367429006091953</v>
      </c>
      <c r="AC71" s="7">
        <f t="shared" si="163"/>
        <v>106.35071490532249</v>
      </c>
    </row>
    <row r="72" spans="1:29" x14ac:dyDescent="0.25">
      <c r="A72" t="s">
        <v>88</v>
      </c>
      <c r="B72">
        <f>AVERAGE(B66:B71)</f>
        <v>257402</v>
      </c>
      <c r="C72">
        <f>AVERAGE(C66:C71)</f>
        <v>243506</v>
      </c>
      <c r="D72">
        <f t="shared" ref="D72" si="170">AVERAGE(D66:D71)</f>
        <v>242201.33333333334</v>
      </c>
      <c r="E72">
        <f t="shared" ref="E72" si="171">AVERAGE(E66:E71)</f>
        <v>239865.16666666666</v>
      </c>
      <c r="F72">
        <f t="shared" ref="F72" si="172">AVERAGE(F66:F71)</f>
        <v>228182.5</v>
      </c>
      <c r="G72">
        <f t="shared" ref="G72" si="173">AVERAGE(G66:G71)</f>
        <v>154221.33333333334</v>
      </c>
      <c r="H72">
        <f t="shared" ref="H72" si="174">AVERAGE(H66:H71)</f>
        <v>136677.83333333334</v>
      </c>
      <c r="I72">
        <f t="shared" ref="I72" si="175">AVERAGE(I66:I71)</f>
        <v>254044.33333333334</v>
      </c>
      <c r="K72">
        <f>AVERAGE(K66:K71)</f>
        <v>202.88279295126426</v>
      </c>
      <c r="L72">
        <f t="shared" ref="L72" si="176">AVERAGE(L66:L71)</f>
        <v>194.52508450038272</v>
      </c>
      <c r="M72">
        <f t="shared" ref="M72" si="177">AVERAGE(M66:M71)</f>
        <v>200.32981570428512</v>
      </c>
      <c r="N72">
        <f t="shared" ref="N72" si="178">AVERAGE(N66:N71)</f>
        <v>194.46889370877821</v>
      </c>
      <c r="O72">
        <f t="shared" ref="O72" si="179">AVERAGE(O66:O71)</f>
        <v>190.15026966561857</v>
      </c>
      <c r="P72">
        <f t="shared" ref="P72" si="180">AVERAGE(P66:P71)</f>
        <v>130.69422070165641</v>
      </c>
      <c r="Q72">
        <f>AVERAGE(Q66:Q71)</f>
        <v>127.05435290640263</v>
      </c>
      <c r="R72">
        <f t="shared" ref="R72" si="181">AVERAGE(R66:R71)</f>
        <v>201.51815586856617</v>
      </c>
      <c r="V72">
        <f>AVERAGE(V66:V71)</f>
        <v>100.33744655809552</v>
      </c>
      <c r="W72">
        <f t="shared" ref="W72" si="182">AVERAGE(W66:W71)</f>
        <v>96.204069287210288</v>
      </c>
      <c r="X72">
        <f t="shared" ref="X72" si="183">AVERAGE(X66:X71)</f>
        <v>99.074849497218437</v>
      </c>
      <c r="Y72">
        <f t="shared" ref="Y72" si="184">AVERAGE(Y66:Y71)</f>
        <v>96.176279643408279</v>
      </c>
      <c r="Z72">
        <f>AVERAGE(Z66:Z71)</f>
        <v>94.040466631216916</v>
      </c>
      <c r="AA72">
        <f>AVERAGE(AA66:AA71)</f>
        <v>64.635961455116956</v>
      </c>
      <c r="AB72">
        <f t="shared" ref="AB72" si="185">AVERAGE(AB66:AB71)</f>
        <v>62.835833237873111</v>
      </c>
      <c r="AC72">
        <f t="shared" ref="AC72" si="186">AVERAGE(AC66:AC71)</f>
        <v>99.662553441904493</v>
      </c>
    </row>
    <row r="73" spans="1:29" x14ac:dyDescent="0.25">
      <c r="A73" t="s">
        <v>29</v>
      </c>
      <c r="B73">
        <f>MEDIAN(B66:B71)</f>
        <v>251531.5</v>
      </c>
      <c r="C73">
        <f>MEDIAN(C66:C71)</f>
        <v>244620.5</v>
      </c>
      <c r="D73">
        <f t="shared" ref="D73:I73" si="187">MEDIAN(D66:D71)</f>
        <v>235030</v>
      </c>
      <c r="E73">
        <f t="shared" si="187"/>
        <v>234847</v>
      </c>
      <c r="F73">
        <f t="shared" si="187"/>
        <v>222607</v>
      </c>
      <c r="G73">
        <f t="shared" si="187"/>
        <v>157767</v>
      </c>
      <c r="H73">
        <f t="shared" si="187"/>
        <v>133259.5</v>
      </c>
      <c r="I73">
        <f t="shared" si="187"/>
        <v>254637</v>
      </c>
      <c r="K73">
        <f>MEDIAN(K66:K71)</f>
        <v>203.88449483729289</v>
      </c>
      <c r="L73">
        <f t="shared" ref="L73:R73" si="188">MEDIAN(L66:L71)</f>
        <v>194.2908174144585</v>
      </c>
      <c r="M73">
        <f t="shared" si="188"/>
        <v>197.76806974099213</v>
      </c>
      <c r="N73">
        <f t="shared" si="188"/>
        <v>194.50636033689688</v>
      </c>
      <c r="O73">
        <f t="shared" si="188"/>
        <v>188.42095657245295</v>
      </c>
      <c r="P73">
        <f t="shared" si="188"/>
        <v>134.01351957631971</v>
      </c>
      <c r="Q73">
        <f t="shared" si="188"/>
        <v>127.92278311701997</v>
      </c>
      <c r="R73">
        <f t="shared" si="188"/>
        <v>203.24803047293099</v>
      </c>
      <c r="V73">
        <f>MEDIAN(V66:V71)</f>
        <v>100.83284692199275</v>
      </c>
      <c r="W73">
        <f t="shared" ref="W73:AC73" si="189">MEDIAN(W66:W71)</f>
        <v>96.088210466103234</v>
      </c>
      <c r="X73">
        <f t="shared" si="189"/>
        <v>97.807915791563687</v>
      </c>
      <c r="Y73">
        <f t="shared" si="189"/>
        <v>96.19480908960665</v>
      </c>
      <c r="Z73">
        <f t="shared" si="189"/>
        <v>93.185219828155596</v>
      </c>
      <c r="AA73">
        <f t="shared" si="189"/>
        <v>66.277549529699883</v>
      </c>
      <c r="AB73">
        <f t="shared" si="189"/>
        <v>63.265322937712696</v>
      </c>
      <c r="AC73">
        <f t="shared" si="189"/>
        <v>100.51807794520408</v>
      </c>
    </row>
    <row r="74" spans="1:29" x14ac:dyDescent="0.25">
      <c r="A74" t="s">
        <v>30</v>
      </c>
      <c r="B74">
        <f>STDEV(B66:B71)</f>
        <v>23774.458403925841</v>
      </c>
      <c r="C74">
        <f t="shared" ref="C74:I74" si="190">STDEV(C66:C71)</f>
        <v>18917.970535974517</v>
      </c>
      <c r="D74">
        <f t="shared" si="190"/>
        <v>20919.906545361686</v>
      </c>
      <c r="E74">
        <f t="shared" si="190"/>
        <v>17375.012511266479</v>
      </c>
      <c r="F74">
        <f t="shared" si="190"/>
        <v>17005.143771812105</v>
      </c>
      <c r="G74">
        <f t="shared" si="190"/>
        <v>13875.318528475902</v>
      </c>
      <c r="H74">
        <f t="shared" si="190"/>
        <v>10010.524230362098</v>
      </c>
      <c r="I74">
        <f t="shared" si="190"/>
        <v>16796.332643367914</v>
      </c>
      <c r="K74">
        <f>STDEV(K66:K71)</f>
        <v>9.2002575670049929</v>
      </c>
      <c r="L74">
        <f t="shared" ref="L74:R74" si="191">STDEV(L66:L71)</f>
        <v>12.754962463748429</v>
      </c>
      <c r="M74">
        <f t="shared" si="191"/>
        <v>11.540769704884433</v>
      </c>
      <c r="N74">
        <f t="shared" si="191"/>
        <v>10.373366071165126</v>
      </c>
      <c r="O74">
        <f t="shared" si="191"/>
        <v>6.826373663075505</v>
      </c>
      <c r="P74">
        <f t="shared" si="191"/>
        <v>14.506644692867452</v>
      </c>
      <c r="Q74">
        <f t="shared" si="191"/>
        <v>11.527110447614248</v>
      </c>
      <c r="R74">
        <f t="shared" si="191"/>
        <v>12.27013927531562</v>
      </c>
      <c r="V74">
        <f>STDEV(V66:V71)</f>
        <v>4.5500672507590521</v>
      </c>
      <c r="W74">
        <f t="shared" ref="W74:AC74" si="192">STDEV(W66:W71)</f>
        <v>6.3080774172125134</v>
      </c>
      <c r="X74">
        <f t="shared" si="192"/>
        <v>5.7075878474390507</v>
      </c>
      <c r="Y74">
        <f t="shared" si="192"/>
        <v>5.1302382457004025</v>
      </c>
      <c r="Z74">
        <f t="shared" si="192"/>
        <v>3.3760423574657898</v>
      </c>
      <c r="AA74">
        <f t="shared" si="192"/>
        <v>7.1743870706547659</v>
      </c>
      <c r="AB74">
        <f t="shared" si="192"/>
        <v>5.700832543174787</v>
      </c>
      <c r="AC74">
        <f t="shared" si="192"/>
        <v>6.0683039004353319</v>
      </c>
    </row>
    <row r="75" spans="1:29" x14ac:dyDescent="0.25">
      <c r="S75" t="s">
        <v>18</v>
      </c>
      <c r="T75">
        <f>AVERAGE(K66:K71,R66:R71)</f>
        <v>202.20047440991519</v>
      </c>
    </row>
    <row r="76" spans="1:29" x14ac:dyDescent="0.25">
      <c r="B76" s="1" t="s">
        <v>84</v>
      </c>
      <c r="K76" s="1" t="s">
        <v>84</v>
      </c>
      <c r="V76" s="1" t="s">
        <v>84</v>
      </c>
    </row>
    <row r="77" spans="1:29" x14ac:dyDescent="0.25">
      <c r="B77" s="7" t="s">
        <v>18</v>
      </c>
      <c r="C77" s="7" t="s">
        <v>19</v>
      </c>
      <c r="D77" s="7" t="s">
        <v>20</v>
      </c>
      <c r="E77" s="7" t="s">
        <v>21</v>
      </c>
      <c r="F77" s="7" t="s">
        <v>22</v>
      </c>
      <c r="G77" s="7" t="s">
        <v>23</v>
      </c>
      <c r="H77" s="7" t="s">
        <v>24</v>
      </c>
      <c r="I77" s="7" t="s">
        <v>18</v>
      </c>
      <c r="K77" s="7" t="s">
        <v>18</v>
      </c>
      <c r="L77" s="7" t="s">
        <v>19</v>
      </c>
      <c r="M77" s="7" t="s">
        <v>20</v>
      </c>
      <c r="N77" s="7" t="s">
        <v>21</v>
      </c>
      <c r="O77" s="7" t="s">
        <v>22</v>
      </c>
      <c r="P77" s="7" t="s">
        <v>23</v>
      </c>
      <c r="Q77" s="7" t="s">
        <v>24</v>
      </c>
      <c r="R77" s="7" t="s">
        <v>18</v>
      </c>
      <c r="V77" s="7" t="s">
        <v>18</v>
      </c>
      <c r="W77" s="7" t="s">
        <v>19</v>
      </c>
      <c r="X77" s="7" t="s">
        <v>20</v>
      </c>
      <c r="Y77" s="7" t="s">
        <v>21</v>
      </c>
      <c r="Z77" s="7" t="s">
        <v>22</v>
      </c>
      <c r="AA77" s="7" t="s">
        <v>23</v>
      </c>
      <c r="AB77" s="7" t="s">
        <v>24</v>
      </c>
      <c r="AC77" s="7" t="s">
        <v>18</v>
      </c>
    </row>
    <row r="78" spans="1:29" x14ac:dyDescent="0.25">
      <c r="B78">
        <f>'72h'!G46</f>
        <v>189127.33333333334</v>
      </c>
      <c r="C78">
        <f>'72h'!H46</f>
        <v>184862.33333333334</v>
      </c>
      <c r="D78">
        <f>'72h'!I46</f>
        <v>183028.33333333334</v>
      </c>
      <c r="E78">
        <f>'72h'!J46</f>
        <v>184180.33333333334</v>
      </c>
      <c r="F78">
        <f>'72h'!K46</f>
        <v>174905.33333333334</v>
      </c>
      <c r="G78">
        <f>'72h'!L46</f>
        <v>114204.33333333333</v>
      </c>
      <c r="H78">
        <f>'72h'!M46</f>
        <v>87272.333333333328</v>
      </c>
      <c r="I78">
        <f>'72h'!N46</f>
        <v>188234.33333333334</v>
      </c>
      <c r="K78">
        <f>B78/B5*100</f>
        <v>162.74617789633709</v>
      </c>
      <c r="L78">
        <f t="shared" ref="L78:R78" si="193">C78/C5*100</f>
        <v>144.91732254659101</v>
      </c>
      <c r="M78">
        <f t="shared" si="193"/>
        <v>154.95905086046815</v>
      </c>
      <c r="N78">
        <f t="shared" si="193"/>
        <v>150.82902035290007</v>
      </c>
      <c r="O78">
        <f t="shared" si="193"/>
        <v>146.45253486061338</v>
      </c>
      <c r="P78">
        <f t="shared" si="193"/>
        <v>102.34005119795447</v>
      </c>
      <c r="Q78">
        <f t="shared" si="193"/>
        <v>82.103893253053599</v>
      </c>
      <c r="R78">
        <f t="shared" si="193"/>
        <v>160.99550400989858</v>
      </c>
      <c r="V78">
        <f>K78/$T$84*100</f>
        <v>99.718133857840414</v>
      </c>
      <c r="W78">
        <f t="shared" ref="W78:W83" si="194">L78/$T$84*100</f>
        <v>88.794005209913081</v>
      </c>
      <c r="X78">
        <f t="shared" ref="X78:X83" si="195">M78/$T$84*100</f>
        <v>94.946791229902345</v>
      </c>
      <c r="Y78">
        <f t="shared" ref="Y78:Y83" si="196">N78/$T$84*100</f>
        <v>92.416231432344674</v>
      </c>
      <c r="Z78">
        <f t="shared" ref="Z78:Z83" si="197">O78/$T$84*100</f>
        <v>89.734663288700034</v>
      </c>
      <c r="AA78">
        <f t="shared" ref="AA78:AB83" si="198">P78/$T$84*100</f>
        <v>62.705982139108364</v>
      </c>
      <c r="AB78">
        <f t="shared" si="198"/>
        <v>50.306846670603797</v>
      </c>
      <c r="AC78">
        <f t="shared" ref="AC78:AC83" si="199">R78/$T$84*100</f>
        <v>98.645457772872717</v>
      </c>
    </row>
    <row r="79" spans="1:29" x14ac:dyDescent="0.25">
      <c r="B79">
        <f>'72h'!G47</f>
        <v>175215.33333333334</v>
      </c>
      <c r="C79">
        <f>'72h'!H47</f>
        <v>174027.33333333334</v>
      </c>
      <c r="D79">
        <f>'72h'!I47</f>
        <v>182965.33333333334</v>
      </c>
      <c r="E79">
        <f>'72h'!J47</f>
        <v>193849.33333333334</v>
      </c>
      <c r="F79">
        <f>'72h'!K47</f>
        <v>173254.33333333334</v>
      </c>
      <c r="G79">
        <f>'72h'!L47</f>
        <v>111773.33333333333</v>
      </c>
      <c r="H79">
        <f>'72h'!M47</f>
        <v>90764.333333333328</v>
      </c>
      <c r="I79">
        <f>'72h'!N47</f>
        <v>205309.33333333334</v>
      </c>
      <c r="K79">
        <f t="shared" ref="K79:R79" si="200">B79/B6*100</f>
        <v>141.15697774340467</v>
      </c>
      <c r="L79">
        <f t="shared" si="200"/>
        <v>145.82970212956135</v>
      </c>
      <c r="M79">
        <f t="shared" si="200"/>
        <v>157.6920314524493</v>
      </c>
      <c r="N79">
        <f t="shared" si="200"/>
        <v>148.96705064461676</v>
      </c>
      <c r="O79">
        <f t="shared" si="200"/>
        <v>149.62160139326684</v>
      </c>
      <c r="P79">
        <f t="shared" si="200"/>
        <v>103.89690868585842</v>
      </c>
      <c r="Q79">
        <f t="shared" si="200"/>
        <v>77.133986567066927</v>
      </c>
      <c r="R79">
        <f t="shared" si="200"/>
        <v>164.13716649078486</v>
      </c>
      <c r="V79">
        <f t="shared" ref="V79:V83" si="201">K79/$T$84*100</f>
        <v>86.489959908925357</v>
      </c>
      <c r="W79">
        <f t="shared" si="194"/>
        <v>89.353040085937934</v>
      </c>
      <c r="X79">
        <f t="shared" si="195"/>
        <v>96.621348064506748</v>
      </c>
      <c r="Y79">
        <f t="shared" si="196"/>
        <v>91.275361969172991</v>
      </c>
      <c r="Z79">
        <f t="shared" si="197"/>
        <v>91.676419493314739</v>
      </c>
      <c r="AA79">
        <f t="shared" si="198"/>
        <v>63.659902688168955</v>
      </c>
      <c r="AB79">
        <f t="shared" si="198"/>
        <v>47.261676414809124</v>
      </c>
      <c r="AC79">
        <f t="shared" si="199"/>
        <v>100.57042291709084</v>
      </c>
    </row>
    <row r="80" spans="1:29" x14ac:dyDescent="0.25">
      <c r="B80">
        <f>'72h'!G48</f>
        <v>199364.33333333334</v>
      </c>
      <c r="C80">
        <f>'72h'!H48</f>
        <v>189548.33333333334</v>
      </c>
      <c r="D80">
        <f>'72h'!I48</f>
        <v>194094.33333333334</v>
      </c>
      <c r="E80">
        <f>'72h'!J48</f>
        <v>174252.33333333334</v>
      </c>
      <c r="F80">
        <f>'72h'!K48</f>
        <v>182712.33333333334</v>
      </c>
      <c r="G80">
        <f>'72h'!L48</f>
        <v>92064.333333333328</v>
      </c>
      <c r="H80">
        <f>'72h'!M48</f>
        <v>92036.333333333328</v>
      </c>
      <c r="I80">
        <f>'72h'!N48</f>
        <v>199772.33333333334</v>
      </c>
      <c r="K80">
        <f t="shared" ref="K80:R80" si="202">B80/B7*100</f>
        <v>163.91453652012575</v>
      </c>
      <c r="L80">
        <f t="shared" si="202"/>
        <v>151.89506553729362</v>
      </c>
      <c r="M80">
        <f t="shared" si="202"/>
        <v>166.44741731698252</v>
      </c>
      <c r="N80">
        <f t="shared" si="202"/>
        <v>153.18886446886449</v>
      </c>
      <c r="O80">
        <f t="shared" si="202"/>
        <v>151.57188878288883</v>
      </c>
      <c r="P80">
        <f t="shared" si="202"/>
        <v>77.274075317553567</v>
      </c>
      <c r="Q80">
        <f t="shared" si="202"/>
        <v>92.192138046632138</v>
      </c>
      <c r="R80">
        <f t="shared" si="202"/>
        <v>150.50350570556091</v>
      </c>
      <c r="V80">
        <f t="shared" si="201"/>
        <v>100.43401267691247</v>
      </c>
      <c r="W80">
        <f t="shared" si="194"/>
        <v>93.069420574909813</v>
      </c>
      <c r="X80">
        <f t="shared" si="195"/>
        <v>101.98596400143327</v>
      </c>
      <c r="Y80">
        <f t="shared" si="196"/>
        <v>93.862159407312333</v>
      </c>
      <c r="Z80">
        <f t="shared" si="197"/>
        <v>92.871403126684356</v>
      </c>
      <c r="AA80">
        <f t="shared" si="198"/>
        <v>47.34751184857214</v>
      </c>
      <c r="AB80">
        <f t="shared" si="198"/>
        <v>56.488134352563968</v>
      </c>
      <c r="AC80">
        <f t="shared" si="199"/>
        <v>92.216781506112127</v>
      </c>
    </row>
    <row r="81" spans="1:29" x14ac:dyDescent="0.25">
      <c r="B81">
        <f>'72h'!G49</f>
        <v>237967.33333333334</v>
      </c>
      <c r="C81">
        <f>'72h'!H49</f>
        <v>211141.33333333334</v>
      </c>
      <c r="D81">
        <f>'72h'!I49</f>
        <v>227793.33333333334</v>
      </c>
      <c r="E81">
        <f>'72h'!J49</f>
        <v>196259.33333333334</v>
      </c>
      <c r="F81">
        <f>'72h'!K49</f>
        <v>173339.33333333334</v>
      </c>
      <c r="G81">
        <f>'72h'!L49</f>
        <v>115314.33333333333</v>
      </c>
      <c r="H81">
        <f>'72h'!M49</f>
        <v>106644.33333333333</v>
      </c>
      <c r="I81">
        <f>'72h'!N49</f>
        <v>207311.33333333334</v>
      </c>
      <c r="K81">
        <f t="shared" ref="K81:R81" si="203">B81/B8*100</f>
        <v>176.32956914352334</v>
      </c>
      <c r="L81">
        <f t="shared" si="203"/>
        <v>174.2622197645596</v>
      </c>
      <c r="M81">
        <f t="shared" si="203"/>
        <v>185.21288993685124</v>
      </c>
      <c r="N81">
        <f t="shared" si="203"/>
        <v>164.51735488233552</v>
      </c>
      <c r="O81">
        <f t="shared" si="203"/>
        <v>151.9627353514455</v>
      </c>
      <c r="P81">
        <f t="shared" si="203"/>
        <v>101.3752380952381</v>
      </c>
      <c r="Q81">
        <f>H81/H8*100</f>
        <v>103.84973691300439</v>
      </c>
      <c r="R81">
        <f t="shared" si="203"/>
        <v>170.88258406282114</v>
      </c>
      <c r="V81">
        <f t="shared" si="201"/>
        <v>108.04097402612447</v>
      </c>
      <c r="W81">
        <f t="shared" si="194"/>
        <v>106.77426395792405</v>
      </c>
      <c r="X81">
        <f t="shared" si="195"/>
        <v>113.48397848510136</v>
      </c>
      <c r="Y81">
        <f t="shared" si="196"/>
        <v>100.80337263922807</v>
      </c>
      <c r="Z81">
        <f t="shared" si="197"/>
        <v>93.110883346404393</v>
      </c>
      <c r="AA81">
        <f t="shared" si="198"/>
        <v>62.114820101584201</v>
      </c>
      <c r="AB81">
        <f t="shared" si="198"/>
        <v>63.63099951378679</v>
      </c>
      <c r="AC81">
        <f t="shared" si="199"/>
        <v>104.70348742938795</v>
      </c>
    </row>
    <row r="82" spans="1:29" x14ac:dyDescent="0.25">
      <c r="B82">
        <f>'72h'!G50</f>
        <v>206791.33333333334</v>
      </c>
      <c r="C82">
        <f>'72h'!H50</f>
        <v>208639.33333333334</v>
      </c>
      <c r="D82">
        <f>'72h'!I50</f>
        <v>204430.33333333334</v>
      </c>
      <c r="E82">
        <f>'72h'!J50</f>
        <v>213480.33333333334</v>
      </c>
      <c r="F82">
        <f>'72h'!K50</f>
        <v>192366.33333333334</v>
      </c>
      <c r="G82">
        <f>'72h'!L50</f>
        <v>118034.33333333333</v>
      </c>
      <c r="H82">
        <f>'72h'!M50</f>
        <v>100454.33333333333</v>
      </c>
      <c r="I82">
        <f>'72h'!N50</f>
        <v>231103.33333333334</v>
      </c>
      <c r="K82">
        <f t="shared" ref="K82:R82" si="204">B82/B9*100</f>
        <v>161.38803690956533</v>
      </c>
      <c r="L82">
        <f t="shared" si="204"/>
        <v>164.34375976411221</v>
      </c>
      <c r="M82">
        <f t="shared" si="204"/>
        <v>173.13013603886665</v>
      </c>
      <c r="N82">
        <f t="shared" si="204"/>
        <v>175.66205048452085</v>
      </c>
      <c r="O82">
        <f t="shared" si="204"/>
        <v>158.72071596340976</v>
      </c>
      <c r="P82">
        <f t="shared" si="204"/>
        <v>89.416562503945556</v>
      </c>
      <c r="Q82">
        <f t="shared" si="204"/>
        <v>92.535173210019821</v>
      </c>
      <c r="R82">
        <f t="shared" si="204"/>
        <v>173.90573657410891</v>
      </c>
      <c r="V82">
        <f t="shared" si="201"/>
        <v>98.885971244454865</v>
      </c>
      <c r="W82">
        <f t="shared" si="194"/>
        <v>100.69700712293871</v>
      </c>
      <c r="X82">
        <f t="shared" si="195"/>
        <v>106.08061156033077</v>
      </c>
      <c r="Y82">
        <f t="shared" si="196"/>
        <v>107.63197078038671</v>
      </c>
      <c r="Z82">
        <f t="shared" si="197"/>
        <v>97.251645507355335</v>
      </c>
      <c r="AA82">
        <f t="shared" si="198"/>
        <v>54.787478662361131</v>
      </c>
      <c r="AB82">
        <f t="shared" si="198"/>
        <v>56.6983194812275</v>
      </c>
      <c r="AC82">
        <f t="shared" si="199"/>
        <v>106.55583892968113</v>
      </c>
    </row>
    <row r="83" spans="1:29" x14ac:dyDescent="0.25">
      <c r="B83" s="7">
        <f>'72h'!G51</f>
        <v>218448.33333333334</v>
      </c>
      <c r="C83" s="7">
        <f>'72h'!H51</f>
        <v>212124.33333333334</v>
      </c>
      <c r="D83" s="7">
        <f>'72h'!I51</f>
        <v>207831.33333333334</v>
      </c>
      <c r="E83" s="7">
        <f>'72h'!J51</f>
        <v>212553.33333333334</v>
      </c>
      <c r="F83" s="7">
        <f>'72h'!K51</f>
        <v>219130.33333333334</v>
      </c>
      <c r="G83" s="7">
        <f>'72h'!L51</f>
        <v>119179.33333333333</v>
      </c>
      <c r="H83" s="7">
        <f>'72h'!M51</f>
        <v>108155.33333333333</v>
      </c>
      <c r="I83" s="7">
        <f>'72h'!N51</f>
        <v>219144.33333333334</v>
      </c>
      <c r="K83" s="7">
        <f t="shared" ref="K83:R83" si="205">B83/B10*100</f>
        <v>161.42973620748691</v>
      </c>
      <c r="L83" s="7">
        <f t="shared" si="205"/>
        <v>161.8318494727018</v>
      </c>
      <c r="M83" s="7">
        <f t="shared" si="205"/>
        <v>156.03070093118819</v>
      </c>
      <c r="N83" s="7">
        <f t="shared" si="205"/>
        <v>159.12181805024244</v>
      </c>
      <c r="O83" s="7">
        <f t="shared" si="205"/>
        <v>170.83921299580823</v>
      </c>
      <c r="P83" s="7">
        <f t="shared" si="205"/>
        <v>93.82500282101141</v>
      </c>
      <c r="Q83" s="7">
        <f t="shared" si="205"/>
        <v>96.402860597849497</v>
      </c>
      <c r="R83" s="7">
        <f t="shared" si="205"/>
        <v>171.08487975996232</v>
      </c>
      <c r="V83" s="7">
        <f t="shared" si="201"/>
        <v>98.911521314052024</v>
      </c>
      <c r="W83" s="7">
        <f t="shared" si="194"/>
        <v>99.157904884621971</v>
      </c>
      <c r="X83" s="7">
        <f t="shared" si="195"/>
        <v>95.603414608602463</v>
      </c>
      <c r="Y83" s="7">
        <f t="shared" si="196"/>
        <v>97.49740950686946</v>
      </c>
      <c r="Z83" s="7">
        <f t="shared" si="197"/>
        <v>104.67691303039528</v>
      </c>
      <c r="AA83" s="7">
        <f t="shared" si="198"/>
        <v>57.488626224311759</v>
      </c>
      <c r="AB83" s="7">
        <f t="shared" si="198"/>
        <v>59.068135925737444</v>
      </c>
      <c r="AC83" s="7">
        <f t="shared" si="199"/>
        <v>104.82743841654563</v>
      </c>
    </row>
    <row r="84" spans="1:29" x14ac:dyDescent="0.25">
      <c r="A84" t="s">
        <v>88</v>
      </c>
      <c r="B84">
        <f>AVERAGE(B78:B83)</f>
        <v>204485.66666666666</v>
      </c>
      <c r="C84">
        <f>AVERAGE(C78:C83)</f>
        <v>196723.83333333334</v>
      </c>
      <c r="D84">
        <f t="shared" ref="D84" si="206">AVERAGE(D78:D83)</f>
        <v>200023.83333333334</v>
      </c>
      <c r="E84">
        <f t="shared" ref="E84" si="207">AVERAGE(E78:E83)</f>
        <v>195762.5</v>
      </c>
      <c r="F84">
        <f t="shared" ref="F84" si="208">AVERAGE(F78:F83)</f>
        <v>185951.33333333334</v>
      </c>
      <c r="G84">
        <f t="shared" ref="G84" si="209">AVERAGE(G78:G83)</f>
        <v>111761.66666666667</v>
      </c>
      <c r="H84">
        <f t="shared" ref="H84" si="210">AVERAGE(H78:H83)</f>
        <v>97554.5</v>
      </c>
      <c r="I84">
        <f t="shared" ref="I84" si="211">AVERAGE(I78:I83)</f>
        <v>208479.16666666666</v>
      </c>
      <c r="K84">
        <f>AVERAGE(K78:K83)</f>
        <v>161.16083907007385</v>
      </c>
      <c r="L84">
        <f t="shared" ref="L84" si="212">AVERAGE(L78:L83)</f>
        <v>157.17998653580327</v>
      </c>
      <c r="M84">
        <f t="shared" ref="M84" si="213">AVERAGE(M78:M83)</f>
        <v>165.578704422801</v>
      </c>
      <c r="N84">
        <f t="shared" ref="N84" si="214">AVERAGE(N78:N83)</f>
        <v>158.71435981391335</v>
      </c>
      <c r="O84">
        <f t="shared" ref="O84" si="215">AVERAGE(O78:O83)</f>
        <v>154.86144822457211</v>
      </c>
      <c r="P84">
        <f t="shared" ref="P84" si="216">AVERAGE(P78:P83)</f>
        <v>94.687973103593592</v>
      </c>
      <c r="Q84">
        <f t="shared" ref="Q84" si="217">AVERAGE(Q78:Q83)</f>
        <v>90.702964764604403</v>
      </c>
      <c r="R84">
        <f t="shared" ref="R84" si="218">AVERAGE(R78:R83)</f>
        <v>165.25156276718945</v>
      </c>
      <c r="S84" t="s">
        <v>18</v>
      </c>
      <c r="T84">
        <f>AVERAGE(K78:K83,R78:R83)</f>
        <v>163.20620091863165</v>
      </c>
      <c r="V84">
        <f>AVERAGE(V78:V83)</f>
        <v>98.74676217138493</v>
      </c>
      <c r="W84">
        <f t="shared" ref="W84" si="219">AVERAGE(W78:W83)</f>
        <v>96.307606972707603</v>
      </c>
      <c r="X84">
        <f t="shared" ref="X84" si="220">AVERAGE(X78:X83)</f>
        <v>101.45368465831284</v>
      </c>
      <c r="Y84">
        <f t="shared" ref="Y84" si="221">AVERAGE(Y78:Y83)</f>
        <v>97.247750955885707</v>
      </c>
      <c r="Z84">
        <f>AVERAGE(Z78:Z83)</f>
        <v>94.886987965475683</v>
      </c>
      <c r="AA84">
        <f t="shared" ref="AA84" si="222">AVERAGE(AA78:AA83)</f>
        <v>58.017386944017751</v>
      </c>
      <c r="AB84">
        <f>AVERAGE(AB78:AB83)</f>
        <v>55.575685393121439</v>
      </c>
      <c r="AC84">
        <f t="shared" ref="AC84" si="223">AVERAGE(AC78:AC83)</f>
        <v>101.25323782861507</v>
      </c>
    </row>
    <row r="85" spans="1:29" x14ac:dyDescent="0.25">
      <c r="A85" t="s">
        <v>29</v>
      </c>
      <c r="B85">
        <f>MEDIAN(B78:B83)</f>
        <v>203077.83333333334</v>
      </c>
      <c r="C85">
        <f>MEDIAN(C78:C83)</f>
        <v>199093.83333333334</v>
      </c>
      <c r="D85">
        <f t="shared" ref="D85:I85" si="224">MEDIAN(D78:D83)</f>
        <v>199262.33333333334</v>
      </c>
      <c r="E85">
        <f t="shared" si="224"/>
        <v>195054.33333333334</v>
      </c>
      <c r="F85">
        <f t="shared" si="224"/>
        <v>178808.83333333334</v>
      </c>
      <c r="G85">
        <f t="shared" si="224"/>
        <v>114759.33333333333</v>
      </c>
      <c r="H85">
        <f t="shared" si="224"/>
        <v>96245.333333333328</v>
      </c>
      <c r="I85">
        <f t="shared" si="224"/>
        <v>206310.33333333334</v>
      </c>
      <c r="K85">
        <f>MEDIAN(K78:K83)</f>
        <v>162.08795705191199</v>
      </c>
      <c r="L85">
        <f t="shared" ref="L85:R85" si="225">MEDIAN(L78:L83)</f>
        <v>156.86345750499771</v>
      </c>
      <c r="M85">
        <f t="shared" si="225"/>
        <v>162.06972438471593</v>
      </c>
      <c r="N85">
        <f t="shared" si="225"/>
        <v>156.15534125955347</v>
      </c>
      <c r="O85">
        <f t="shared" si="225"/>
        <v>151.76731206716715</v>
      </c>
      <c r="P85">
        <f t="shared" si="225"/>
        <v>97.600120458124763</v>
      </c>
      <c r="Q85">
        <f t="shared" si="225"/>
        <v>92.363655628325972</v>
      </c>
      <c r="R85">
        <f t="shared" si="225"/>
        <v>167.509875276803</v>
      </c>
      <c r="V85">
        <f>MEDIAN(V78:V83)</f>
        <v>99.314827585946219</v>
      </c>
      <c r="W85">
        <f t="shared" ref="W85:AC85" si="226">MEDIAN(W78:W83)</f>
        <v>96.113662729765892</v>
      </c>
      <c r="X85">
        <f t="shared" si="226"/>
        <v>99.303656032970011</v>
      </c>
      <c r="Y85">
        <f t="shared" si="226"/>
        <v>95.679784457090904</v>
      </c>
      <c r="Z85">
        <f t="shared" si="226"/>
        <v>92.991143236544374</v>
      </c>
      <c r="AA85">
        <f t="shared" si="226"/>
        <v>59.80172316294798</v>
      </c>
      <c r="AB85">
        <f t="shared" si="226"/>
        <v>56.59322691689573</v>
      </c>
      <c r="AC85">
        <f t="shared" si="226"/>
        <v>102.63695517323939</v>
      </c>
    </row>
    <row r="86" spans="1:29" x14ac:dyDescent="0.25">
      <c r="A86" t="s">
        <v>30</v>
      </c>
      <c r="B86">
        <f>STDEV(B78:B83)</f>
        <v>22091.414772862936</v>
      </c>
      <c r="C86">
        <f t="shared" ref="C86:I86" si="227">STDEV(C78:C83)</f>
        <v>16089.331505690347</v>
      </c>
      <c r="D86">
        <f t="shared" si="227"/>
        <v>17126.107797745524</v>
      </c>
      <c r="E86">
        <f t="shared" si="227"/>
        <v>15469.936049210633</v>
      </c>
      <c r="F86">
        <f t="shared" si="227"/>
        <v>17859.33848718927</v>
      </c>
      <c r="G86">
        <f t="shared" si="227"/>
        <v>10009.408207614806</v>
      </c>
      <c r="H86">
        <f t="shared" si="227"/>
        <v>8782.8383661927128</v>
      </c>
      <c r="I86">
        <f t="shared" si="227"/>
        <v>14984.475959027284</v>
      </c>
      <c r="K86">
        <f>STDEV(K78:K83)</f>
        <v>11.317817045588258</v>
      </c>
      <c r="L86">
        <f t="shared" ref="L86:R86" si="228">STDEV(L78:L83)</f>
        <v>11.592190836139155</v>
      </c>
      <c r="M86">
        <f t="shared" si="228"/>
        <v>11.911515817442115</v>
      </c>
      <c r="N86">
        <f t="shared" si="228"/>
        <v>10.087464560636672</v>
      </c>
      <c r="O86">
        <f t="shared" si="228"/>
        <v>8.80423160740661</v>
      </c>
      <c r="P86">
        <f t="shared" si="228"/>
        <v>10.196613460461531</v>
      </c>
      <c r="Q86">
        <f t="shared" si="228"/>
        <v>9.6846502824744203</v>
      </c>
      <c r="R86">
        <f t="shared" si="228"/>
        <v>8.6889793940350586</v>
      </c>
      <c r="V86">
        <f>STDEV(V78:V83)</f>
        <v>6.9346734265512877</v>
      </c>
      <c r="W86">
        <f t="shared" ref="W86:AC86" si="229">STDEV(W78:W83)</f>
        <v>7.1027882340809976</v>
      </c>
      <c r="X86">
        <f t="shared" si="229"/>
        <v>7.2984456168921792</v>
      </c>
      <c r="Y86">
        <f t="shared" si="229"/>
        <v>6.1808096162142103</v>
      </c>
      <c r="Z86">
        <f t="shared" si="229"/>
        <v>5.3945447892608387</v>
      </c>
      <c r="AA86">
        <f t="shared" si="229"/>
        <v>6.2476875284568205</v>
      </c>
      <c r="AB86">
        <f t="shared" si="229"/>
        <v>5.9339965197172981</v>
      </c>
      <c r="AC86">
        <f t="shared" si="229"/>
        <v>5.3239272436511458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00h</vt:lpstr>
      <vt:lpstr>12h</vt:lpstr>
      <vt:lpstr>24h</vt:lpstr>
      <vt:lpstr>36h</vt:lpstr>
      <vt:lpstr>48h</vt:lpstr>
      <vt:lpstr>60h</vt:lpstr>
      <vt:lpstr>72h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2024-04-12T20:17:18Z</dcterms:created>
  <dcterms:modified xsi:type="dcterms:W3CDTF">2025-10-26T20:16:39Z</dcterms:modified>
</cp:coreProperties>
</file>