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r691/Desktop/final/"/>
    </mc:Choice>
  </mc:AlternateContent>
  <xr:revisionPtr revIDLastSave="0" documentId="13_ncr:1_{F007B575-8430-0547-AE96-6301673A1C5A}" xr6:coauthVersionLast="47" xr6:coauthVersionMax="47" xr10:uidLastSave="{00000000-0000-0000-0000-000000000000}"/>
  <bookViews>
    <workbookView xWindow="17640" yWindow="1120" windowWidth="27240" windowHeight="16440" xr2:uid="{244581CB-2C65-F94B-846F-7B3EC8E13770}"/>
  </bookViews>
  <sheets>
    <sheet name="EDF1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2" l="1"/>
  <c r="J27" i="2" s="1"/>
  <c r="K27" i="2" s="1"/>
  <c r="I15" i="2"/>
  <c r="J5" i="2" s="1"/>
  <c r="K5" i="2" s="1"/>
  <c r="I25" i="2"/>
  <c r="J21" i="2" s="1"/>
  <c r="K21" i="2" s="1"/>
  <c r="J28" i="2" l="1"/>
  <c r="K28" i="2" s="1"/>
  <c r="J26" i="2"/>
  <c r="K26" i="2" s="1"/>
  <c r="J25" i="2"/>
  <c r="K25" i="2" s="1"/>
  <c r="J12" i="2"/>
  <c r="K12" i="2" s="1"/>
  <c r="J20" i="2"/>
  <c r="K20" i="2" s="1"/>
  <c r="J19" i="2"/>
  <c r="K19" i="2" s="1"/>
  <c r="J18" i="2"/>
  <c r="K18" i="2" s="1"/>
  <c r="J11" i="2"/>
  <c r="K11" i="2" s="1"/>
  <c r="J10" i="2"/>
  <c r="K10" i="2" s="1"/>
  <c r="J14" i="2"/>
  <c r="K14" i="2" s="1"/>
  <c r="J17" i="2"/>
  <c r="K17" i="2" s="1"/>
  <c r="J9" i="2"/>
  <c r="K9" i="2" s="1"/>
  <c r="J24" i="2"/>
  <c r="K24" i="2" s="1"/>
  <c r="J16" i="2"/>
  <c r="K16" i="2" s="1"/>
  <c r="J8" i="2"/>
  <c r="K8" i="2" s="1"/>
  <c r="J23" i="2"/>
  <c r="K23" i="2" s="1"/>
  <c r="J15" i="2"/>
  <c r="K15" i="2" s="1"/>
  <c r="J7" i="2"/>
  <c r="K7" i="2" s="1"/>
  <c r="J22" i="2"/>
  <c r="K22" i="2" s="1"/>
  <c r="J6" i="2"/>
  <c r="K6" i="2" s="1"/>
  <c r="J13" i="2"/>
  <c r="K13" i="2" s="1"/>
</calcChain>
</file>

<file path=xl/sharedStrings.xml><?xml version="1.0" encoding="utf-8"?>
<sst xmlns="http://schemas.openxmlformats.org/spreadsheetml/2006/main" count="197" uniqueCount="59">
  <si>
    <t>***values displayed in the figure</t>
  </si>
  <si>
    <t>** measurement done in ImageJ</t>
  </si>
  <si>
    <t>* ID indicates individual experiements</t>
  </si>
  <si>
    <t>Ctrl</t>
  </si>
  <si>
    <t>Pik3caH1047R; Cre-</t>
  </si>
  <si>
    <t>LDL187</t>
  </si>
  <si>
    <t>Pik3caH1047R</t>
  </si>
  <si>
    <t>Pik3caH1047R; Cre+</t>
  </si>
  <si>
    <t>LDL182</t>
  </si>
  <si>
    <t>No</t>
  </si>
  <si>
    <t>ns</t>
  </si>
  <si>
    <t>LDL160</t>
  </si>
  <si>
    <t>Two-tailed</t>
  </si>
  <si>
    <t>Vessel area expansion in % ***</t>
  </si>
  <si>
    <t>logfold change</t>
  </si>
  <si>
    <t>average absolute EMCN+ area / experiment</t>
  </si>
  <si>
    <t>absolut EMCN area**</t>
  </si>
  <si>
    <t>group</t>
  </si>
  <si>
    <t>genotype</t>
  </si>
  <si>
    <t>treatment</t>
  </si>
  <si>
    <t>Experiment ID*</t>
  </si>
  <si>
    <t>Ctrl-Trap</t>
  </si>
  <si>
    <t>VEGF-Grab</t>
  </si>
  <si>
    <t>AAV 1w post 4-OHT-induction at 3w (n=/&gt;5/condition; N=3)</t>
  </si>
  <si>
    <t>Unpaired t test</t>
  </si>
  <si>
    <t>    P value</t>
  </si>
  <si>
    <t>    P value summary</t>
  </si>
  <si>
    <t>    Significantly different (P &lt; 0.05)?</t>
  </si>
  <si>
    <t>    One- or two-tailed P value?</t>
  </si>
  <si>
    <t>    t, df</t>
  </si>
  <si>
    <t>t=0,1851, df=12</t>
  </si>
  <si>
    <t>How big is the difference?</t>
  </si>
  <si>
    <t>    Difference between means (D - B) ± SEM</t>
  </si>
  <si>
    <t>5,391 ± 29,13</t>
  </si>
  <si>
    <t>    95% confidence interval</t>
  </si>
  <si>
    <t>-58,07 to 68,85</t>
  </si>
  <si>
    <t>    R squared (eta squared)</t>
  </si>
  <si>
    <t>F test to compare variances</t>
  </si>
  <si>
    <t>    F, DFn, Dfd</t>
  </si>
  <si>
    <t>1,202, 6, 6</t>
  </si>
  <si>
    <t>Data analyzed</t>
  </si>
  <si>
    <t>    Sample size, column B</t>
  </si>
  <si>
    <t>    Sample size, column D</t>
  </si>
  <si>
    <t>Column D</t>
  </si>
  <si>
    <t>VEGF-Grab-Pik3ca</t>
  </si>
  <si>
    <t>vs.</t>
  </si>
  <si>
    <t>vs,</t>
  </si>
  <si>
    <t>Column B</t>
  </si>
  <si>
    <t>Ctrl-Trap_Pik3ca</t>
  </si>
  <si>
    <t>    Mean of column B</t>
  </si>
  <si>
    <t>    Mean of column D</t>
  </si>
  <si>
    <t>0,8562</t>
  </si>
  <si>
    <t xml:space="preserve">age </t>
  </si>
  <si>
    <t>5w</t>
  </si>
  <si>
    <r>
      <rPr>
        <b/>
        <sz val="12"/>
        <color theme="1"/>
        <rFont val="Calibri"/>
        <family val="2"/>
        <scheme val="minor"/>
      </rPr>
      <t>Extended Data Figure 1e:</t>
    </r>
    <r>
      <rPr>
        <sz val="12"/>
        <color theme="1"/>
        <rFont val="Calibri"/>
        <family val="2"/>
        <scheme val="minor"/>
      </rPr>
      <t xml:space="preserve"> Quantification of EMCN+ vessel area relative to Cre- littermate control mice,  4-OHT-induced and treated with VEGF-Grab/Ctrl-Trap AAV.</t>
    </r>
  </si>
  <si>
    <t>sex</t>
  </si>
  <si>
    <t>mouse ID</t>
  </si>
  <si>
    <t>f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</si>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</sst>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Arial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2" fontId="0" fillId="2" borderId="1" xfId="0" applyNumberFormat="1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164" fontId="0" fillId="2" borderId="1" xfId="0" applyNumberFormat="1" applyFill="1" applyBorder="1"/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2" fillId="3" borderId="1" xfId="0" applyFont="1" applyFill="1" applyBorder="1"/>
    <xf numFmtId="0" fontId="1" fillId="4" borderId="4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1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4" borderId="0" xfId="0" applyFont="1" applyFill="1"/>
    <xf numFmtId="0" fontId="1" fillId="4" borderId="3" xfId="0" applyFont="1" applyFill="1" applyBorder="1"/>
    <xf numFmtId="0" fontId="5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D83DF-569C-3049-95CB-C10F9CB69F98}">
  <dimension ref="A1:S45"/>
  <sheetViews>
    <sheetView tabSelected="1" zoomScale="59" zoomScaleNormal="75" workbookViewId="0">
      <selection activeCell="E36" sqref="E36"/>
    </sheetView>
  </sheetViews>
  <sheetFormatPr baseColWidth="10" defaultRowHeight="16" x14ac:dyDescent="0.2"/>
  <cols>
    <col min="1" max="2" width="15.5" customWidth="1"/>
    <col min="3" max="4" width="15.33203125" customWidth="1"/>
    <col min="5" max="6" width="19.83203125" customWidth="1"/>
    <col min="7" max="7" width="42.1640625" customWidth="1"/>
    <col min="8" max="8" width="25.33203125" customWidth="1"/>
    <col min="9" max="9" width="39.1640625" customWidth="1"/>
    <col min="10" max="11" width="28.1640625" customWidth="1"/>
    <col min="12" max="12" width="12.1640625" customWidth="1"/>
    <col min="13" max="13" width="39.6640625" customWidth="1"/>
    <col min="14" max="14" width="20.33203125" customWidth="1"/>
    <col min="16" max="16" width="26.83203125" customWidth="1"/>
    <col min="17" max="17" width="19.6640625" customWidth="1"/>
    <col min="18" max="18" width="20.1640625" customWidth="1"/>
    <col min="19" max="19" width="29.6640625" customWidth="1"/>
    <col min="20" max="20" width="14.1640625" customWidth="1"/>
    <col min="21" max="21" width="20.1640625" customWidth="1"/>
    <col min="22" max="22" width="34.1640625" customWidth="1"/>
  </cols>
  <sheetData>
    <row r="1" spans="1:19" s="1" customFormat="1" ht="23" customHeight="1" x14ac:dyDescent="0.2">
      <c r="A1" s="1" t="s">
        <v>54</v>
      </c>
    </row>
    <row r="2" spans="1:19" s="1" customFormat="1" ht="14" customHeight="1" x14ac:dyDescent="0.2"/>
    <row r="3" spans="1:19" x14ac:dyDescent="0.2">
      <c r="A3" s="12" t="s">
        <v>23</v>
      </c>
      <c r="B3" s="20"/>
      <c r="C3" s="13"/>
      <c r="D3" s="13"/>
      <c r="E3" s="13"/>
      <c r="F3" s="13"/>
      <c r="G3" s="13"/>
      <c r="H3" s="13"/>
      <c r="I3" s="14"/>
      <c r="J3" s="19"/>
      <c r="K3" s="19"/>
      <c r="M3" s="15" t="s">
        <v>24</v>
      </c>
      <c r="N3" s="16"/>
      <c r="R3" s="2"/>
      <c r="S3" s="2"/>
    </row>
    <row r="4" spans="1:19" x14ac:dyDescent="0.2">
      <c r="A4" s="11" t="s">
        <v>20</v>
      </c>
      <c r="B4" s="11" t="s">
        <v>56</v>
      </c>
      <c r="C4" s="11" t="s">
        <v>55</v>
      </c>
      <c r="D4" s="11" t="s">
        <v>19</v>
      </c>
      <c r="E4" s="11" t="s">
        <v>18</v>
      </c>
      <c r="F4" s="11" t="s">
        <v>52</v>
      </c>
      <c r="G4" s="11" t="s">
        <v>17</v>
      </c>
      <c r="H4" s="11" t="s">
        <v>16</v>
      </c>
      <c r="I4" s="11" t="s">
        <v>15</v>
      </c>
      <c r="J4" s="11" t="s">
        <v>14</v>
      </c>
      <c r="K4" s="11" t="s">
        <v>13</v>
      </c>
      <c r="M4" s="9" t="s">
        <v>43</v>
      </c>
      <c r="N4" s="17" t="s">
        <v>44</v>
      </c>
      <c r="P4" s="3"/>
      <c r="Q4" s="2"/>
      <c r="R4" s="2"/>
      <c r="S4" s="2"/>
    </row>
    <row r="5" spans="1:19" x14ac:dyDescent="0.2">
      <c r="A5" s="9" t="s">
        <v>11</v>
      </c>
      <c r="B5" s="9">
        <v>68932</v>
      </c>
      <c r="C5" s="9" t="s">
        <v>58</v>
      </c>
      <c r="D5" s="9" t="s">
        <v>21</v>
      </c>
      <c r="E5" s="9" t="s">
        <v>7</v>
      </c>
      <c r="F5" s="10" t="s">
        <v>53</v>
      </c>
      <c r="G5" s="9" t="s">
        <v>6</v>
      </c>
      <c r="H5" s="8">
        <v>1495857.351</v>
      </c>
      <c r="I5" s="10"/>
      <c r="J5" s="6">
        <f t="shared" ref="J5:J15" si="0">(H5-$I$15)/$I$15</f>
        <v>0.87348105954073441</v>
      </c>
      <c r="K5" s="5">
        <f t="shared" ref="K5:K28" si="1">J5*100</f>
        <v>87.348105954073446</v>
      </c>
      <c r="M5" s="9" t="s">
        <v>45</v>
      </c>
      <c r="N5" s="17" t="s">
        <v>46</v>
      </c>
      <c r="P5" s="3"/>
      <c r="Q5" s="2"/>
    </row>
    <row r="6" spans="1:19" x14ac:dyDescent="0.2">
      <c r="A6" s="9" t="s">
        <v>11</v>
      </c>
      <c r="B6" s="9">
        <v>68934</v>
      </c>
      <c r="C6" s="9" t="s">
        <v>58</v>
      </c>
      <c r="D6" s="9" t="s">
        <v>21</v>
      </c>
      <c r="E6" s="9" t="s">
        <v>7</v>
      </c>
      <c r="F6" s="10" t="s">
        <v>53</v>
      </c>
      <c r="G6" s="9" t="s">
        <v>6</v>
      </c>
      <c r="H6" s="8">
        <v>1387065.037</v>
      </c>
      <c r="I6" s="10"/>
      <c r="J6" s="6">
        <f t="shared" si="0"/>
        <v>0.73722452440631692</v>
      </c>
      <c r="K6" s="5">
        <f t="shared" si="1"/>
        <v>73.722452440631685</v>
      </c>
      <c r="M6" s="9" t="s">
        <v>47</v>
      </c>
      <c r="N6" s="17" t="s">
        <v>48</v>
      </c>
      <c r="P6" s="3"/>
      <c r="Q6" s="2"/>
    </row>
    <row r="7" spans="1:19" x14ac:dyDescent="0.2">
      <c r="A7" s="9" t="s">
        <v>11</v>
      </c>
      <c r="B7" s="9">
        <v>68935</v>
      </c>
      <c r="C7" s="9" t="s">
        <v>58</v>
      </c>
      <c r="D7" s="9" t="s">
        <v>21</v>
      </c>
      <c r="E7" s="9" t="s">
        <v>7</v>
      </c>
      <c r="F7" s="10" t="s">
        <v>53</v>
      </c>
      <c r="G7" s="9" t="s">
        <v>6</v>
      </c>
      <c r="H7" s="8">
        <v>1266871.385</v>
      </c>
      <c r="I7" s="10"/>
      <c r="J7" s="6">
        <f t="shared" si="0"/>
        <v>0.5866884252599015</v>
      </c>
      <c r="K7" s="5">
        <f t="shared" si="1"/>
        <v>58.668842525990151</v>
      </c>
      <c r="M7" s="9"/>
      <c r="N7" s="17"/>
      <c r="P7" s="3"/>
      <c r="Q7" s="2"/>
    </row>
    <row r="8" spans="1:19" x14ac:dyDescent="0.2">
      <c r="A8" s="9" t="s">
        <v>11</v>
      </c>
      <c r="B8" s="9">
        <v>68785</v>
      </c>
      <c r="C8" s="9" t="s">
        <v>57</v>
      </c>
      <c r="D8" s="9" t="s">
        <v>22</v>
      </c>
      <c r="E8" s="9" t="s">
        <v>7</v>
      </c>
      <c r="F8" s="10" t="s">
        <v>53</v>
      </c>
      <c r="G8" s="9" t="s">
        <v>6</v>
      </c>
      <c r="H8" s="8">
        <v>1520194.155</v>
      </c>
      <c r="I8" s="10"/>
      <c r="J8" s="6">
        <f t="shared" si="0"/>
        <v>0.90396160055841546</v>
      </c>
      <c r="K8" s="5">
        <f t="shared" si="1"/>
        <v>90.396160055841548</v>
      </c>
      <c r="M8" s="18" t="s">
        <v>24</v>
      </c>
      <c r="N8" s="17"/>
      <c r="P8" s="3"/>
      <c r="Q8" s="2"/>
    </row>
    <row r="9" spans="1:19" x14ac:dyDescent="0.2">
      <c r="A9" s="9" t="s">
        <v>11</v>
      </c>
      <c r="B9" s="9">
        <v>68787</v>
      </c>
      <c r="C9" s="9" t="s">
        <v>57</v>
      </c>
      <c r="D9" s="9" t="s">
        <v>22</v>
      </c>
      <c r="E9" s="9" t="s">
        <v>7</v>
      </c>
      <c r="F9" s="10" t="s">
        <v>53</v>
      </c>
      <c r="G9" s="9" t="s">
        <v>6</v>
      </c>
      <c r="H9" s="8">
        <v>1385537.4480000001</v>
      </c>
      <c r="I9" s="10"/>
      <c r="J9" s="6">
        <f t="shared" si="0"/>
        <v>0.7353113011592276</v>
      </c>
      <c r="K9" s="5">
        <f t="shared" si="1"/>
        <v>73.531130115922764</v>
      </c>
      <c r="M9" s="9" t="s">
        <v>25</v>
      </c>
      <c r="N9" s="17" t="s">
        <v>51</v>
      </c>
      <c r="P9" s="3"/>
      <c r="Q9" s="2"/>
    </row>
    <row r="10" spans="1:19" x14ac:dyDescent="0.2">
      <c r="A10" s="9" t="s">
        <v>11</v>
      </c>
      <c r="B10" s="9">
        <v>68790</v>
      </c>
      <c r="C10" s="9" t="s">
        <v>58</v>
      </c>
      <c r="D10" s="9" t="s">
        <v>22</v>
      </c>
      <c r="E10" s="9" t="s">
        <v>7</v>
      </c>
      <c r="F10" s="10" t="s">
        <v>53</v>
      </c>
      <c r="G10" s="9" t="s">
        <v>6</v>
      </c>
      <c r="H10" s="8">
        <v>1413659.7760000001</v>
      </c>
      <c r="I10" s="10"/>
      <c r="J10" s="6">
        <f t="shared" si="0"/>
        <v>0.77053300784333778</v>
      </c>
      <c r="K10" s="5">
        <f t="shared" si="1"/>
        <v>77.053300784333771</v>
      </c>
      <c r="M10" s="9" t="s">
        <v>26</v>
      </c>
      <c r="N10" s="17" t="s">
        <v>10</v>
      </c>
      <c r="P10" s="3"/>
      <c r="Q10" s="2"/>
    </row>
    <row r="11" spans="1:19" x14ac:dyDescent="0.2">
      <c r="A11" s="9" t="s">
        <v>11</v>
      </c>
      <c r="B11" s="9">
        <v>68931</v>
      </c>
      <c r="C11" s="9" t="s">
        <v>57</v>
      </c>
      <c r="D11" s="9" t="s">
        <v>21</v>
      </c>
      <c r="E11" s="9" t="s">
        <v>4</v>
      </c>
      <c r="F11" s="10" t="s">
        <v>53</v>
      </c>
      <c r="G11" s="9" t="s">
        <v>3</v>
      </c>
      <c r="H11" s="8">
        <v>767713.39500000002</v>
      </c>
      <c r="I11" s="10"/>
      <c r="J11" s="6">
        <f t="shared" si="0"/>
        <v>-3.848017076849302E-2</v>
      </c>
      <c r="K11" s="5">
        <f t="shared" si="1"/>
        <v>-3.8480170768493021</v>
      </c>
      <c r="M11" s="9" t="s">
        <v>27</v>
      </c>
      <c r="N11" s="17" t="s">
        <v>9</v>
      </c>
      <c r="P11" s="3"/>
      <c r="Q11" s="2"/>
    </row>
    <row r="12" spans="1:19" x14ac:dyDescent="0.2">
      <c r="A12" s="9" t="s">
        <v>11</v>
      </c>
      <c r="B12" s="9">
        <v>68933</v>
      </c>
      <c r="C12" s="9" t="s">
        <v>58</v>
      </c>
      <c r="D12" s="9" t="s">
        <v>21</v>
      </c>
      <c r="E12" s="9" t="s">
        <v>4</v>
      </c>
      <c r="F12" s="10" t="s">
        <v>53</v>
      </c>
      <c r="G12" s="9" t="s">
        <v>3</v>
      </c>
      <c r="H12" s="8">
        <v>866730.54700000002</v>
      </c>
      <c r="I12" s="10"/>
      <c r="J12" s="6">
        <f t="shared" si="0"/>
        <v>8.5533498528015964E-2</v>
      </c>
      <c r="K12" s="5">
        <f t="shared" si="1"/>
        <v>8.5533498528015972</v>
      </c>
      <c r="M12" s="9" t="s">
        <v>28</v>
      </c>
      <c r="N12" s="17" t="s">
        <v>12</v>
      </c>
      <c r="P12" s="3"/>
      <c r="Q12" s="2"/>
    </row>
    <row r="13" spans="1:19" x14ac:dyDescent="0.2">
      <c r="A13" s="9" t="s">
        <v>11</v>
      </c>
      <c r="B13" s="9">
        <v>68786</v>
      </c>
      <c r="C13" s="9" t="s">
        <v>57</v>
      </c>
      <c r="D13" s="9" t="s">
        <v>22</v>
      </c>
      <c r="E13" s="9" t="s">
        <v>4</v>
      </c>
      <c r="F13" s="10" t="s">
        <v>53</v>
      </c>
      <c r="G13" s="9" t="s">
        <v>3</v>
      </c>
      <c r="H13" s="8">
        <v>749430.10900000005</v>
      </c>
      <c r="I13" s="10"/>
      <c r="J13" s="6">
        <f t="shared" si="0"/>
        <v>-6.1379005342703838E-2</v>
      </c>
      <c r="K13" s="5">
        <f t="shared" si="1"/>
        <v>-6.1379005342703836</v>
      </c>
      <c r="M13" s="9" t="s">
        <v>29</v>
      </c>
      <c r="N13" s="17" t="s">
        <v>30</v>
      </c>
      <c r="P13" s="3"/>
      <c r="Q13" s="2"/>
    </row>
    <row r="14" spans="1:19" x14ac:dyDescent="0.2">
      <c r="A14" s="9" t="s">
        <v>11</v>
      </c>
      <c r="B14" s="9">
        <v>68789</v>
      </c>
      <c r="C14" s="9" t="s">
        <v>58</v>
      </c>
      <c r="D14" s="9" t="s">
        <v>22</v>
      </c>
      <c r="E14" s="9" t="s">
        <v>4</v>
      </c>
      <c r="F14" s="10" t="s">
        <v>53</v>
      </c>
      <c r="G14" s="9" t="s">
        <v>3</v>
      </c>
      <c r="H14" s="8">
        <v>703145.71699999995</v>
      </c>
      <c r="I14" s="10"/>
      <c r="J14" s="6">
        <f t="shared" si="0"/>
        <v>-0.11934772255119312</v>
      </c>
      <c r="K14" s="5">
        <f t="shared" si="1"/>
        <v>-11.934772255119313</v>
      </c>
      <c r="M14" s="9"/>
      <c r="N14" s="9"/>
      <c r="P14" s="3"/>
      <c r="Q14" s="2"/>
    </row>
    <row r="15" spans="1:19" x14ac:dyDescent="0.2">
      <c r="A15" s="9" t="s">
        <v>11</v>
      </c>
      <c r="B15" s="9">
        <v>68791</v>
      </c>
      <c r="C15" s="9" t="s">
        <v>58</v>
      </c>
      <c r="D15" s="9" t="s">
        <v>22</v>
      </c>
      <c r="E15" s="9" t="s">
        <v>4</v>
      </c>
      <c r="F15" s="10" t="s">
        <v>53</v>
      </c>
      <c r="G15" s="9" t="s">
        <v>3</v>
      </c>
      <c r="H15" s="8">
        <v>905167.245</v>
      </c>
      <c r="I15" s="7">
        <f>AVERAGE(H11:H15)</f>
        <v>798437.40260000003</v>
      </c>
      <c r="J15" s="6">
        <f t="shared" si="0"/>
        <v>0.13367340013437387</v>
      </c>
      <c r="K15" s="5">
        <f t="shared" si="1"/>
        <v>13.367340013437387</v>
      </c>
      <c r="M15" s="18" t="s">
        <v>31</v>
      </c>
      <c r="N15" s="17"/>
      <c r="P15" s="3"/>
      <c r="Q15" s="2"/>
    </row>
    <row r="16" spans="1:19" x14ac:dyDescent="0.2">
      <c r="A16" s="9" t="s">
        <v>8</v>
      </c>
      <c r="B16" s="9">
        <v>72138</v>
      </c>
      <c r="C16" s="9" t="s">
        <v>58</v>
      </c>
      <c r="D16" s="9" t="s">
        <v>21</v>
      </c>
      <c r="E16" s="9" t="s">
        <v>7</v>
      </c>
      <c r="F16" s="10" t="s">
        <v>53</v>
      </c>
      <c r="G16" s="9" t="s">
        <v>6</v>
      </c>
      <c r="H16" s="8">
        <v>1495857.351</v>
      </c>
      <c r="I16" s="10"/>
      <c r="J16" s="6">
        <f t="shared" ref="J16:J25" si="2">(H16-$I$25)/$I$25</f>
        <v>1.8154992313850506</v>
      </c>
      <c r="K16" s="5">
        <f t="shared" si="1"/>
        <v>181.54992313850505</v>
      </c>
      <c r="M16" s="9" t="s">
        <v>49</v>
      </c>
      <c r="N16" s="17">
        <v>107.7</v>
      </c>
      <c r="P16" s="3"/>
      <c r="Q16" s="2"/>
    </row>
    <row r="17" spans="1:17" x14ac:dyDescent="0.2">
      <c r="A17" s="9" t="s">
        <v>8</v>
      </c>
      <c r="B17" s="9">
        <v>72134</v>
      </c>
      <c r="C17" s="9" t="s">
        <v>58</v>
      </c>
      <c r="D17" s="9" t="s">
        <v>21</v>
      </c>
      <c r="E17" s="9" t="s">
        <v>7</v>
      </c>
      <c r="F17" s="10" t="s">
        <v>53</v>
      </c>
      <c r="G17" s="9" t="s">
        <v>6</v>
      </c>
      <c r="H17" s="8">
        <v>1387065.037</v>
      </c>
      <c r="I17" s="10"/>
      <c r="J17" s="6">
        <f t="shared" si="2"/>
        <v>1.6107305906835609</v>
      </c>
      <c r="K17" s="5">
        <f t="shared" si="1"/>
        <v>161.07305906835609</v>
      </c>
      <c r="M17" s="9" t="s">
        <v>50</v>
      </c>
      <c r="N17" s="17">
        <v>113.1</v>
      </c>
      <c r="P17" s="3"/>
      <c r="Q17" s="2"/>
    </row>
    <row r="18" spans="1:17" x14ac:dyDescent="0.2">
      <c r="A18" s="9" t="s">
        <v>8</v>
      </c>
      <c r="B18" s="21">
        <v>72127</v>
      </c>
      <c r="C18" s="9" t="s">
        <v>57</v>
      </c>
      <c r="D18" s="9" t="s">
        <v>21</v>
      </c>
      <c r="E18" s="9" t="s">
        <v>7</v>
      </c>
      <c r="F18" s="10" t="s">
        <v>53</v>
      </c>
      <c r="G18" s="9" t="s">
        <v>6</v>
      </c>
      <c r="H18" s="8">
        <v>1266871.385</v>
      </c>
      <c r="I18" s="10"/>
      <c r="J18" s="6">
        <f t="shared" si="2"/>
        <v>1.384502378082183</v>
      </c>
      <c r="K18" s="5">
        <f t="shared" si="1"/>
        <v>138.4502378082183</v>
      </c>
      <c r="M18" s="9" t="s">
        <v>32</v>
      </c>
      <c r="N18" s="9" t="s">
        <v>33</v>
      </c>
      <c r="P18" s="3"/>
      <c r="Q18" s="2"/>
    </row>
    <row r="19" spans="1:17" x14ac:dyDescent="0.2">
      <c r="A19" s="9" t="s">
        <v>8</v>
      </c>
      <c r="B19" s="9">
        <v>72130</v>
      </c>
      <c r="C19" s="9" t="s">
        <v>57</v>
      </c>
      <c r="D19" s="9" t="s">
        <v>22</v>
      </c>
      <c r="E19" s="9" t="s">
        <v>7</v>
      </c>
      <c r="F19" s="10" t="s">
        <v>53</v>
      </c>
      <c r="G19" s="9" t="s">
        <v>6</v>
      </c>
      <c r="H19" s="8">
        <v>1520194.155</v>
      </c>
      <c r="I19" s="10"/>
      <c r="J19" s="6">
        <f t="shared" si="2"/>
        <v>1.8613059073428631</v>
      </c>
      <c r="K19" s="5">
        <f t="shared" si="1"/>
        <v>186.1305907342863</v>
      </c>
      <c r="M19" s="9" t="s">
        <v>34</v>
      </c>
      <c r="N19" s="17" t="s">
        <v>35</v>
      </c>
      <c r="P19" s="3"/>
      <c r="Q19" s="2"/>
    </row>
    <row r="20" spans="1:17" x14ac:dyDescent="0.2">
      <c r="A20" s="9" t="s">
        <v>8</v>
      </c>
      <c r="B20" s="9">
        <v>72132</v>
      </c>
      <c r="C20" s="9" t="s">
        <v>58</v>
      </c>
      <c r="D20" s="9" t="s">
        <v>22</v>
      </c>
      <c r="E20" s="9" t="s">
        <v>7</v>
      </c>
      <c r="F20" s="10" t="s">
        <v>53</v>
      </c>
      <c r="G20" s="9" t="s">
        <v>6</v>
      </c>
      <c r="H20" s="8">
        <v>1385537.4480000001</v>
      </c>
      <c r="I20" s="10"/>
      <c r="J20" s="6">
        <f t="shared" si="2"/>
        <v>1.6078553662161366</v>
      </c>
      <c r="K20" s="5">
        <f t="shared" si="1"/>
        <v>160.78553662161366</v>
      </c>
      <c r="M20" s="9" t="s">
        <v>36</v>
      </c>
      <c r="N20" s="17">
        <v>2.8470000000000001E-3</v>
      </c>
      <c r="P20" s="3"/>
      <c r="Q20" s="2"/>
    </row>
    <row r="21" spans="1:17" x14ac:dyDescent="0.2">
      <c r="A21" s="9" t="s">
        <v>8</v>
      </c>
      <c r="B21" s="9">
        <v>72129</v>
      </c>
      <c r="C21" s="9" t="s">
        <v>57</v>
      </c>
      <c r="D21" s="9" t="s">
        <v>22</v>
      </c>
      <c r="E21" s="9" t="s">
        <v>7</v>
      </c>
      <c r="F21" s="10" t="s">
        <v>53</v>
      </c>
      <c r="G21" s="9" t="s">
        <v>6</v>
      </c>
      <c r="H21" s="8">
        <v>1413659.7760000001</v>
      </c>
      <c r="I21" s="10"/>
      <c r="J21" s="6">
        <f t="shared" si="2"/>
        <v>1.6607871466535067</v>
      </c>
      <c r="K21" s="5">
        <f t="shared" si="1"/>
        <v>166.07871466535067</v>
      </c>
      <c r="M21" s="9"/>
      <c r="N21" s="17"/>
      <c r="P21" s="3"/>
      <c r="Q21" s="2"/>
    </row>
    <row r="22" spans="1:17" x14ac:dyDescent="0.2">
      <c r="A22" s="9" t="s">
        <v>8</v>
      </c>
      <c r="B22" s="9">
        <v>72135</v>
      </c>
      <c r="C22" s="9" t="s">
        <v>58</v>
      </c>
      <c r="D22" s="9" t="s">
        <v>21</v>
      </c>
      <c r="E22" s="9" t="s">
        <v>4</v>
      </c>
      <c r="F22" s="10" t="s">
        <v>53</v>
      </c>
      <c r="G22" s="9" t="s">
        <v>3</v>
      </c>
      <c r="H22" s="8">
        <v>454903.174</v>
      </c>
      <c r="I22" s="10"/>
      <c r="J22" s="6">
        <f t="shared" si="2"/>
        <v>-0.14378230257356941</v>
      </c>
      <c r="K22" s="5">
        <f t="shared" si="1"/>
        <v>-14.378230257356941</v>
      </c>
      <c r="M22" s="18" t="s">
        <v>37</v>
      </c>
      <c r="N22" s="17"/>
      <c r="P22" s="3"/>
      <c r="Q22" s="2"/>
    </row>
    <row r="23" spans="1:17" x14ac:dyDescent="0.2">
      <c r="A23" s="9" t="s">
        <v>8</v>
      </c>
      <c r="B23" s="9">
        <v>72133</v>
      </c>
      <c r="C23" s="9" t="s">
        <v>58</v>
      </c>
      <c r="D23" s="9" t="s">
        <v>21</v>
      </c>
      <c r="E23" s="9" t="s">
        <v>4</v>
      </c>
      <c r="F23" s="10" t="s">
        <v>53</v>
      </c>
      <c r="G23" s="9" t="s">
        <v>3</v>
      </c>
      <c r="H23" s="8">
        <v>462614.55699999997</v>
      </c>
      <c r="I23" s="10"/>
      <c r="J23" s="6">
        <f t="shared" si="2"/>
        <v>-0.12926795540343231</v>
      </c>
      <c r="K23" s="5">
        <f t="shared" si="1"/>
        <v>-12.92679554034323</v>
      </c>
      <c r="M23" s="9" t="s">
        <v>38</v>
      </c>
      <c r="N23" s="9" t="s">
        <v>39</v>
      </c>
      <c r="P23" s="3"/>
      <c r="Q23" s="2"/>
    </row>
    <row r="24" spans="1:17" x14ac:dyDescent="0.2">
      <c r="A24" s="9" t="s">
        <v>8</v>
      </c>
      <c r="B24" s="9">
        <v>72129</v>
      </c>
      <c r="C24" s="9" t="s">
        <v>57</v>
      </c>
      <c r="D24" s="9" t="s">
        <v>22</v>
      </c>
      <c r="E24" s="9" t="s">
        <v>4</v>
      </c>
      <c r="F24" s="10" t="s">
        <v>53</v>
      </c>
      <c r="G24" s="9" t="s">
        <v>3</v>
      </c>
      <c r="H24" s="8">
        <v>556778.83400000003</v>
      </c>
      <c r="I24" s="10"/>
      <c r="J24" s="6">
        <f t="shared" si="2"/>
        <v>4.796782803553893E-2</v>
      </c>
      <c r="K24" s="5">
        <f t="shared" si="1"/>
        <v>4.7967828035538931</v>
      </c>
      <c r="M24" s="9" t="s">
        <v>25</v>
      </c>
      <c r="N24" s="9">
        <v>0.82869999999999999</v>
      </c>
      <c r="P24" s="3"/>
      <c r="Q24" s="2"/>
    </row>
    <row r="25" spans="1:17" x14ac:dyDescent="0.2">
      <c r="A25" s="9" t="s">
        <v>8</v>
      </c>
      <c r="B25" s="9">
        <v>72131</v>
      </c>
      <c r="C25" s="9" t="s">
        <v>57</v>
      </c>
      <c r="D25" s="9" t="s">
        <v>22</v>
      </c>
      <c r="E25" s="9" t="s">
        <v>4</v>
      </c>
      <c r="F25" s="10" t="s">
        <v>53</v>
      </c>
      <c r="G25" s="9" t="s">
        <v>3</v>
      </c>
      <c r="H25" s="8">
        <v>650878.728</v>
      </c>
      <c r="I25" s="7">
        <f>AVERAGE(H22:H25)</f>
        <v>531293.82325000002</v>
      </c>
      <c r="J25" s="6">
        <f t="shared" si="2"/>
        <v>0.22508242994146269</v>
      </c>
      <c r="K25" s="5">
        <f t="shared" si="1"/>
        <v>22.508242994146269</v>
      </c>
      <c r="M25" s="9" t="s">
        <v>26</v>
      </c>
      <c r="N25" s="9" t="s">
        <v>10</v>
      </c>
      <c r="P25" s="3"/>
      <c r="Q25" s="2"/>
    </row>
    <row r="26" spans="1:17" x14ac:dyDescent="0.2">
      <c r="A26" s="9" t="s">
        <v>5</v>
      </c>
      <c r="B26" s="9">
        <v>83506</v>
      </c>
      <c r="C26" s="9" t="s">
        <v>58</v>
      </c>
      <c r="D26" s="9" t="s">
        <v>21</v>
      </c>
      <c r="E26" s="9" t="s">
        <v>7</v>
      </c>
      <c r="F26" s="10" t="s">
        <v>53</v>
      </c>
      <c r="G26" s="9" t="s">
        <v>6</v>
      </c>
      <c r="H26" s="8">
        <v>2204106.9360000002</v>
      </c>
      <c r="I26" s="10"/>
      <c r="J26" s="6">
        <f>(H26-$I$28)/$I$28</f>
        <v>0.53308190025346625</v>
      </c>
      <c r="K26" s="5">
        <f t="shared" si="1"/>
        <v>53.308190025346626</v>
      </c>
      <c r="M26" s="9" t="s">
        <v>27</v>
      </c>
      <c r="N26" s="9" t="s">
        <v>9</v>
      </c>
      <c r="P26" s="3"/>
      <c r="Q26" s="2"/>
    </row>
    <row r="27" spans="1:17" x14ac:dyDescent="0.2">
      <c r="A27" s="9" t="s">
        <v>5</v>
      </c>
      <c r="B27" s="9">
        <v>83504</v>
      </c>
      <c r="C27" s="9" t="s">
        <v>58</v>
      </c>
      <c r="D27" s="9" t="s">
        <v>22</v>
      </c>
      <c r="E27" s="9" t="s">
        <v>7</v>
      </c>
      <c r="F27" s="10" t="s">
        <v>53</v>
      </c>
      <c r="G27" s="9" t="s">
        <v>6</v>
      </c>
      <c r="H27" s="8">
        <v>1982357.527</v>
      </c>
      <c r="I27" s="10"/>
      <c r="J27" s="6">
        <f>(H27-$I$28)/$I$28</f>
        <v>0.37884255742613471</v>
      </c>
      <c r="K27" s="5">
        <f t="shared" si="1"/>
        <v>37.884255742613469</v>
      </c>
      <c r="M27" s="9"/>
      <c r="N27" s="9"/>
      <c r="P27" s="3"/>
      <c r="Q27" s="2"/>
    </row>
    <row r="28" spans="1:17" x14ac:dyDescent="0.2">
      <c r="A28" s="9" t="s">
        <v>5</v>
      </c>
      <c r="B28" s="9">
        <v>83501</v>
      </c>
      <c r="C28" s="9" t="s">
        <v>57</v>
      </c>
      <c r="D28" s="9" t="s">
        <v>21</v>
      </c>
      <c r="E28" s="9" t="s">
        <v>4</v>
      </c>
      <c r="F28" s="10" t="s">
        <v>53</v>
      </c>
      <c r="G28" s="9" t="s">
        <v>3</v>
      </c>
      <c r="H28" s="8">
        <v>1437696.7960000001</v>
      </c>
      <c r="I28" s="7">
        <f>AVERAGE(H28)</f>
        <v>1437696.7960000001</v>
      </c>
      <c r="J28" s="6">
        <f>(H28-$I$28)/$I$28</f>
        <v>0</v>
      </c>
      <c r="K28" s="5">
        <f t="shared" si="1"/>
        <v>0</v>
      </c>
      <c r="M28" s="18" t="s">
        <v>40</v>
      </c>
      <c r="N28" s="9"/>
      <c r="P28" s="3"/>
      <c r="Q28" s="2"/>
    </row>
    <row r="29" spans="1:17" x14ac:dyDescent="0.2">
      <c r="A29" s="4" t="s">
        <v>2</v>
      </c>
      <c r="B29" s="4"/>
      <c r="G29" t="s">
        <v>1</v>
      </c>
      <c r="J29" t="s">
        <v>0</v>
      </c>
      <c r="M29" s="9" t="s">
        <v>41</v>
      </c>
      <c r="N29" s="9">
        <v>7</v>
      </c>
      <c r="P29" s="3"/>
      <c r="Q29" s="2"/>
    </row>
    <row r="30" spans="1:17" x14ac:dyDescent="0.2">
      <c r="M30" s="9" t="s">
        <v>42</v>
      </c>
      <c r="N30" s="9">
        <v>7</v>
      </c>
      <c r="P30" s="3"/>
      <c r="Q30" s="2"/>
    </row>
    <row r="45" spans="9:11" x14ac:dyDescent="0.2">
      <c r="I45" s="1"/>
      <c r="J45" s="1"/>
      <c r="K4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EDF1e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 Kraft</dc:creator>
  <cp:lastModifiedBy>Marle Georgina Kraft</cp:lastModifiedBy>
  <dcterms:created xsi:type="dcterms:W3CDTF">2024-11-14T14:32:19Z</dcterms:created>
  <dcterms:modified xsi:type="dcterms:W3CDTF">2025-04-03T17:39:05Z</dcterms:modified>
</cp:coreProperties>
</file>