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ima352/Desktop/PAPERS/2025 VM Kraft/Final/Source Data Final/"/>
    </mc:Choice>
  </mc:AlternateContent>
  <xr:revisionPtr revIDLastSave="0" documentId="13_ncr:1_{B45BBB29-BDA5-324F-8935-E8563DB854A5}" xr6:coauthVersionLast="47" xr6:coauthVersionMax="47" xr10:uidLastSave="{00000000-0000-0000-0000-000000000000}"/>
  <bookViews>
    <workbookView xWindow="8080" yWindow="760" windowWidth="22960" windowHeight="16880" activeTab="5" xr2:uid="{2D324EF6-AA90-1742-A5E1-B22F6413DC79}"/>
  </bookViews>
  <sheets>
    <sheet name="EDF8c" sheetId="2" r:id="rId1"/>
    <sheet name="EDF8d" sheetId="1" r:id="rId2"/>
    <sheet name="EDF8e" sheetId="3" r:id="rId3"/>
    <sheet name="EDF8f" sheetId="5" r:id="rId4"/>
    <sheet name="EDF8g" sheetId="6" r:id="rId5"/>
    <sheet name="EDF8h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J72" i="3" l="1"/>
  <c r="J71" i="3" l="1"/>
  <c r="J69" i="3"/>
  <c r="J67" i="3"/>
  <c r="J65" i="3"/>
  <c r="J66" i="3"/>
  <c r="J64" i="3"/>
  <c r="J62" i="3"/>
  <c r="J60" i="3"/>
  <c r="J61" i="3"/>
  <c r="J57" i="3"/>
  <c r="J55" i="3"/>
  <c r="J53" i="3"/>
  <c r="J50" i="3"/>
  <c r="J49" i="3"/>
  <c r="J48" i="3"/>
  <c r="J46" i="3"/>
  <c r="J45" i="3"/>
  <c r="J44" i="3"/>
  <c r="J43" i="3"/>
  <c r="J42" i="3"/>
  <c r="J40" i="3"/>
  <c r="J39" i="3"/>
  <c r="J38" i="3"/>
  <c r="J36" i="3"/>
  <c r="J34" i="3"/>
  <c r="J33" i="3"/>
  <c r="J32" i="3"/>
  <c r="J31" i="3"/>
  <c r="J29" i="3"/>
  <c r="J28" i="3"/>
  <c r="J27" i="3"/>
  <c r="J24" i="3"/>
  <c r="J20" i="3"/>
  <c r="J19" i="3"/>
  <c r="J16" i="3"/>
  <c r="J10" i="3"/>
  <c r="J11" i="3"/>
  <c r="J9" i="3"/>
  <c r="J7" i="3"/>
  <c r="J5" i="3"/>
  <c r="J17" i="3"/>
  <c r="J14" i="3"/>
  <c r="J12" i="3"/>
  <c r="I41" i="4" l="1"/>
  <c r="I42" i="4"/>
  <c r="I43" i="4"/>
  <c r="I44" i="4"/>
  <c r="I45" i="4"/>
  <c r="I40" i="4"/>
  <c r="I38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19" i="4"/>
  <c r="I17" i="4"/>
  <c r="I15" i="4"/>
  <c r="I13" i="4"/>
  <c r="I11" i="4" l="1"/>
  <c r="I9" i="4"/>
  <c r="I7" i="4"/>
  <c r="I5" i="4"/>
  <c r="I32" i="6" l="1"/>
  <c r="I31" i="6"/>
  <c r="I89" i="6"/>
  <c r="I88" i="6"/>
  <c r="I87" i="6"/>
  <c r="I86" i="6"/>
  <c r="I85" i="6"/>
  <c r="I84" i="6"/>
  <c r="I82" i="6"/>
  <c r="I73" i="6"/>
  <c r="I74" i="6"/>
  <c r="I75" i="6"/>
  <c r="I76" i="6"/>
  <c r="I77" i="6"/>
  <c r="I78" i="6"/>
  <c r="I79" i="6"/>
  <c r="I80" i="6"/>
  <c r="I81" i="6"/>
  <c r="I72" i="6"/>
  <c r="I70" i="6"/>
  <c r="I69" i="6"/>
  <c r="I67" i="6"/>
  <c r="I66" i="6"/>
  <c r="I64" i="6"/>
  <c r="I58" i="6"/>
  <c r="I59" i="6"/>
  <c r="I60" i="6"/>
  <c r="I61" i="6"/>
  <c r="I62" i="6"/>
  <c r="I63" i="6"/>
  <c r="I57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42" i="6"/>
  <c r="I14" i="6"/>
  <c r="I15" i="6"/>
  <c r="I16" i="6"/>
  <c r="I17" i="6"/>
  <c r="I18" i="6"/>
  <c r="I19" i="6"/>
  <c r="I20" i="6"/>
  <c r="I21" i="6"/>
  <c r="I22" i="6"/>
  <c r="I23" i="6"/>
  <c r="I13" i="6"/>
  <c r="I6" i="6"/>
  <c r="I7" i="6"/>
  <c r="I8" i="6"/>
  <c r="I9" i="6"/>
  <c r="I10" i="6"/>
  <c r="I11" i="6"/>
  <c r="I12" i="6"/>
  <c r="I5" i="6"/>
  <c r="I40" i="6"/>
  <c r="I39" i="6"/>
  <c r="I38" i="6"/>
  <c r="I37" i="6"/>
  <c r="I36" i="6"/>
  <c r="I35" i="6"/>
  <c r="I33" i="6"/>
  <c r="I29" i="6"/>
  <c r="I26" i="6"/>
  <c r="I24" i="6"/>
  <c r="I27" i="5"/>
  <c r="I14" i="5"/>
  <c r="I6" i="5"/>
  <c r="I7" i="5"/>
  <c r="I8" i="5"/>
  <c r="I9" i="5"/>
  <c r="I10" i="5"/>
  <c r="I11" i="5"/>
  <c r="I5" i="5"/>
  <c r="I30" i="5"/>
  <c r="I28" i="5"/>
  <c r="I25" i="5"/>
  <c r="I23" i="5"/>
  <c r="I21" i="5"/>
  <c r="I19" i="5"/>
  <c r="I17" i="5"/>
  <c r="I15" i="5"/>
  <c r="I12" i="5"/>
  <c r="J59" i="3"/>
  <c r="J56" i="3"/>
  <c r="J52" i="3"/>
  <c r="J26" i="3"/>
  <c r="J23" i="3"/>
  <c r="J22" i="3"/>
  <c r="I5" i="2"/>
  <c r="J5" i="2" s="1"/>
  <c r="J5" i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 l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24" i="1"/>
  <c r="K24" i="1" s="1"/>
  <c r="J43" i="1"/>
  <c r="K43" i="1" s="1"/>
  <c r="J23" i="1"/>
  <c r="K23" i="1" s="1"/>
  <c r="J42" i="1"/>
  <c r="K42" i="1" s="1"/>
  <c r="J22" i="1"/>
  <c r="K22" i="1" s="1"/>
  <c r="J41" i="1"/>
  <c r="K41" i="1" s="1"/>
  <c r="J21" i="1"/>
  <c r="K21" i="1" s="1"/>
  <c r="J40" i="1"/>
  <c r="K40" i="1" s="1"/>
  <c r="J20" i="1"/>
  <c r="K20" i="1" s="1"/>
  <c r="J39" i="1"/>
  <c r="K39" i="1" s="1"/>
  <c r="J19" i="1"/>
  <c r="K19" i="1" s="1"/>
  <c r="J38" i="1"/>
  <c r="K38" i="1" s="1"/>
  <c r="J18" i="1"/>
  <c r="K18" i="1" s="1"/>
  <c r="J37" i="1"/>
  <c r="K37" i="1" s="1"/>
  <c r="J17" i="1"/>
  <c r="K17" i="1" s="1"/>
  <c r="J36" i="1"/>
  <c r="K36" i="1" s="1"/>
  <c r="J16" i="1"/>
  <c r="K16" i="1" s="1"/>
  <c r="J35" i="1"/>
  <c r="K35" i="1" s="1"/>
  <c r="J15" i="1"/>
  <c r="K15" i="1" s="1"/>
  <c r="J34" i="1"/>
  <c r="K34" i="1" s="1"/>
  <c r="J14" i="1"/>
  <c r="K14" i="1" s="1"/>
  <c r="J33" i="1"/>
  <c r="K33" i="1" s="1"/>
  <c r="J13" i="1"/>
  <c r="K13" i="1" s="1"/>
  <c r="J32" i="1"/>
  <c r="K32" i="1" s="1"/>
  <c r="J12" i="1"/>
  <c r="K12" i="1" s="1"/>
  <c r="J31" i="1"/>
  <c r="K31" i="1" s="1"/>
  <c r="J11" i="1"/>
  <c r="K11" i="1" s="1"/>
  <c r="J30" i="1"/>
  <c r="K30" i="1" s="1"/>
  <c r="J10" i="1"/>
  <c r="K10" i="1" s="1"/>
  <c r="J29" i="1"/>
  <c r="K29" i="1" s="1"/>
  <c r="J9" i="1"/>
  <c r="K9" i="1" s="1"/>
  <c r="J28" i="1"/>
  <c r="K28" i="1" s="1"/>
  <c r="J8" i="1"/>
  <c r="K8" i="1" s="1"/>
  <c r="J27" i="1"/>
  <c r="K27" i="1" s="1"/>
  <c r="J7" i="1"/>
  <c r="K7" i="1" s="1"/>
  <c r="J26" i="1"/>
  <c r="K26" i="1" s="1"/>
  <c r="J6" i="1"/>
  <c r="K6" i="1" s="1"/>
  <c r="J25" i="1"/>
  <c r="K25" i="1" s="1"/>
  <c r="K5" i="1"/>
  <c r="I14" i="2"/>
  <c r="J14" i="2" s="1"/>
  <c r="I7" i="2"/>
  <c r="J7" i="2" s="1"/>
  <c r="I18" i="2"/>
  <c r="J18" i="2" s="1"/>
  <c r="I21" i="2"/>
  <c r="J21" i="2" s="1"/>
  <c r="I10" i="2"/>
  <c r="J10" i="2" s="1"/>
  <c r="I15" i="2"/>
  <c r="J15" i="2" s="1"/>
  <c r="I11" i="2"/>
  <c r="J11" i="2" s="1"/>
  <c r="I6" i="2"/>
  <c r="J6" i="2" s="1"/>
  <c r="I22" i="2"/>
  <c r="J22" i="2" s="1"/>
  <c r="I8" i="2"/>
  <c r="J8" i="2" s="1"/>
  <c r="I19" i="2"/>
  <c r="J19" i="2" s="1"/>
  <c r="I12" i="2"/>
  <c r="J12" i="2" s="1"/>
  <c r="I13" i="2"/>
  <c r="J13" i="2" s="1"/>
  <c r="I23" i="2"/>
  <c r="I9" i="2"/>
  <c r="J9" i="2" s="1"/>
  <c r="I20" i="2"/>
  <c r="J20" i="2" s="1"/>
  <c r="I24" i="2"/>
  <c r="I16" i="2"/>
  <c r="J16" i="2" s="1"/>
  <c r="I17" i="2"/>
  <c r="J17" i="2" s="1"/>
  <c r="I25" i="2"/>
  <c r="J25" i="2" s="1"/>
  <c r="I26" i="2"/>
  <c r="J26" i="2" s="1"/>
  <c r="J23" i="2" l="1"/>
</calcChain>
</file>

<file path=xl/sharedStrings.xml><?xml version="1.0" encoding="utf-8"?>
<sst xmlns="http://schemas.openxmlformats.org/spreadsheetml/2006/main" count="2970" uniqueCount="330">
  <si>
    <t>*** measurement done in ImageJ</t>
  </si>
  <si>
    <t>** each ear was counted as seperated n</t>
  </si>
  <si>
    <t>**** displayed in figure</t>
  </si>
  <si>
    <t>* ID indicates individual experiements (N)</t>
  </si>
  <si>
    <t>Pik3caH1047R; Cre+</t>
  </si>
  <si>
    <t>f</t>
  </si>
  <si>
    <t>#57</t>
  </si>
  <si>
    <t>LDL273</t>
  </si>
  <si>
    <t>#55</t>
  </si>
  <si>
    <t>BAY</t>
  </si>
  <si>
    <t>#53</t>
  </si>
  <si>
    <t>#52</t>
  </si>
  <si>
    <t>m</t>
  </si>
  <si>
    <t>#621</t>
  </si>
  <si>
    <t>LDL171</t>
  </si>
  <si>
    <t>BAY+Rapa</t>
  </si>
  <si>
    <t>#618</t>
  </si>
  <si>
    <t>Pik3caH1047R; Cre-</t>
  </si>
  <si>
    <t>#615</t>
  </si>
  <si>
    <t>#620</t>
  </si>
  <si>
    <t>#619</t>
  </si>
  <si>
    <t>#045</t>
  </si>
  <si>
    <t>Rapa</t>
  </si>
  <si>
    <t>#616</t>
  </si>
  <si>
    <t>LDL131</t>
  </si>
  <si>
    <t>#84</t>
  </si>
  <si>
    <t>#56</t>
  </si>
  <si>
    <t>#86</t>
  </si>
  <si>
    <t>#28</t>
  </si>
  <si>
    <t>LDL159</t>
  </si>
  <si>
    <t>#29</t>
  </si>
  <si>
    <t>ns</t>
  </si>
  <si>
    <t>No</t>
  </si>
  <si>
    <t>**</t>
  </si>
  <si>
    <t>Yes</t>
  </si>
  <si>
    <t>#22</t>
  </si>
  <si>
    <t>#27</t>
  </si>
  <si>
    <t>&lt;0,0001</t>
  </si>
  <si>
    <t>****</t>
  </si>
  <si>
    <t>#25</t>
  </si>
  <si>
    <t>#24</t>
  </si>
  <si>
    <t>#26</t>
  </si>
  <si>
    <t>Summary</t>
  </si>
  <si>
    <t xml:space="preserve">average EMCN area in % </t>
  </si>
  <si>
    <t>EMCN area in %***</t>
  </si>
  <si>
    <t>treatment</t>
  </si>
  <si>
    <t>genotype</t>
  </si>
  <si>
    <t>gender</t>
  </si>
  <si>
    <t>mouse ID**</t>
  </si>
  <si>
    <t>experimental ID*</t>
  </si>
  <si>
    <t>Statistics (Ordinary one-way ANOVA, multiple comparison)</t>
  </si>
  <si>
    <t>mouse ID</t>
  </si>
  <si>
    <r>
      <rPr>
        <b/>
        <sz val="12"/>
        <color rgb="FF000000"/>
        <rFont val="Calibri (Body)"/>
      </rPr>
      <t xml:space="preserve"> Area</t>
    </r>
    <r>
      <rPr>
        <b/>
        <sz val="12"/>
        <color rgb="FF000000"/>
        <rFont val="Symbol"/>
        <charset val="2"/>
      </rPr>
      <t xml:space="preserve"> m</t>
    </r>
    <r>
      <rPr>
        <b/>
        <sz val="12"/>
        <color rgb="FF000000"/>
        <rFont val="Times New Roman"/>
        <family val="1"/>
      </rPr>
      <t>m</t>
    </r>
    <r>
      <rPr>
        <b/>
        <sz val="12"/>
        <color rgb="FF000000"/>
        <rFont val="Symbol"/>
        <charset val="2"/>
      </rPr>
      <t xml:space="preserve">2 </t>
    </r>
  </si>
  <si>
    <t>Intensity</t>
  </si>
  <si>
    <t>CTFC</t>
  </si>
  <si>
    <t>#771</t>
  </si>
  <si>
    <t>#855</t>
  </si>
  <si>
    <t>#854</t>
  </si>
  <si>
    <t>LDL207</t>
  </si>
  <si>
    <t>Vein</t>
  </si>
  <si>
    <t>Ctrl</t>
  </si>
  <si>
    <t>BAY-826</t>
  </si>
  <si>
    <t>BAY-826 + Rapa</t>
  </si>
  <si>
    <t>LDL103</t>
  </si>
  <si>
    <t>LDL48</t>
  </si>
  <si>
    <t>#67</t>
  </si>
  <si>
    <t>#66</t>
  </si>
  <si>
    <t>#77</t>
  </si>
  <si>
    <t>#74</t>
  </si>
  <si>
    <t>#73</t>
  </si>
  <si>
    <t>#65</t>
  </si>
  <si>
    <t>#63</t>
  </si>
  <si>
    <t>LDL91</t>
  </si>
  <si>
    <t>#829</t>
  </si>
  <si>
    <t>#875</t>
  </si>
  <si>
    <t>#296</t>
  </si>
  <si>
    <t>#772</t>
  </si>
  <si>
    <t>#775</t>
  </si>
  <si>
    <t>#784</t>
  </si>
  <si>
    <t>#776</t>
  </si>
  <si>
    <t>#782</t>
  </si>
  <si>
    <t>#785</t>
  </si>
  <si>
    <t>#32</t>
  </si>
  <si>
    <t>#30</t>
  </si>
  <si>
    <t>Number of families</t>
  </si>
  <si>
    <t>Number of comparisons per family</t>
  </si>
  <si>
    <t>Alpha</t>
  </si>
  <si>
    <t>Tukey's multiple comparisons test</t>
  </si>
  <si>
    <t>Mean Diff,</t>
  </si>
  <si>
    <t>95,00% CI of diff,</t>
  </si>
  <si>
    <t>Below threshold?</t>
  </si>
  <si>
    <t>Adjusted P Value</t>
  </si>
  <si>
    <t>A-B</t>
  </si>
  <si>
    <t>A-C</t>
  </si>
  <si>
    <t>A-D</t>
  </si>
  <si>
    <t>B-C</t>
  </si>
  <si>
    <t>B-D</t>
  </si>
  <si>
    <t>C-D</t>
  </si>
  <si>
    <t>Test details</t>
  </si>
  <si>
    <t>Mean 1</t>
  </si>
  <si>
    <t>Mean 2</t>
  </si>
  <si>
    <t>SE of diff,</t>
  </si>
  <si>
    <t>n1</t>
  </si>
  <si>
    <t>n2</t>
  </si>
  <si>
    <t>q</t>
  </si>
  <si>
    <t>DF</t>
  </si>
  <si>
    <t>***</t>
  </si>
  <si>
    <t>*</t>
  </si>
  <si>
    <t>&gt;0,9999</t>
  </si>
  <si>
    <t>ear</t>
  </si>
  <si>
    <t>#697</t>
  </si>
  <si>
    <t>2nd</t>
  </si>
  <si>
    <t>1st</t>
  </si>
  <si>
    <t>#694</t>
  </si>
  <si>
    <t>#692</t>
  </si>
  <si>
    <t>#703</t>
  </si>
  <si>
    <t>#699</t>
  </si>
  <si>
    <t>#666</t>
  </si>
  <si>
    <t>#670</t>
  </si>
  <si>
    <t>LDL15</t>
  </si>
  <si>
    <t>#672</t>
  </si>
  <si>
    <t>**** displayed in  figure</t>
  </si>
  <si>
    <t>Ordinary one-way ANOVA; Multiple comparisons</t>
  </si>
  <si>
    <t>right</t>
  </si>
  <si>
    <t>left</t>
  </si>
  <si>
    <t>Vehicle</t>
  </si>
  <si>
    <t>#17</t>
  </si>
  <si>
    <t xml:space="preserve">#20 </t>
  </si>
  <si>
    <t>#20</t>
  </si>
  <si>
    <t>#15</t>
  </si>
  <si>
    <t>#02</t>
  </si>
  <si>
    <t>#01</t>
  </si>
  <si>
    <t>#05</t>
  </si>
  <si>
    <t>#06</t>
  </si>
  <si>
    <t>#07</t>
  </si>
  <si>
    <t>#08</t>
  </si>
  <si>
    <t>#10</t>
  </si>
  <si>
    <t>#03</t>
  </si>
  <si>
    <t>#18</t>
  </si>
  <si>
    <t>#21</t>
  </si>
  <si>
    <t>#31</t>
  </si>
  <si>
    <t>Statistics (Ordinary one-way ANOVA, multiple comparison) pTIE2 CTFC</t>
  </si>
  <si>
    <t>Vesseltype</t>
  </si>
  <si>
    <t>#04</t>
  </si>
  <si>
    <t>#16</t>
  </si>
  <si>
    <t>#91</t>
  </si>
  <si>
    <t>Capillary</t>
  </si>
  <si>
    <t>trreatment</t>
  </si>
  <si>
    <t>Statistics (Ordinary one-way ANOVA, multiple comparison) SMC coverage Vein</t>
  </si>
  <si>
    <t>*** measurement done in ImageJ; displayed in figure</t>
  </si>
  <si>
    <t>Statistics (Ordinary one-way ANOVA, multiple comparison) SMC coverage Capillary</t>
  </si>
  <si>
    <t>LDL184</t>
  </si>
  <si>
    <t>#11</t>
  </si>
  <si>
    <t>#12</t>
  </si>
  <si>
    <t>#47</t>
  </si>
  <si>
    <t>#48</t>
  </si>
  <si>
    <t>#14</t>
  </si>
  <si>
    <t>Left</t>
  </si>
  <si>
    <t>Right</t>
  </si>
  <si>
    <t>Statistics (Ordinary one-way ANOVA, multiple comparison) Lesion count</t>
  </si>
  <si>
    <t>#669</t>
  </si>
  <si>
    <t>#700</t>
  </si>
  <si>
    <t>#76</t>
  </si>
  <si>
    <t>#873</t>
  </si>
  <si>
    <t>#825</t>
  </si>
  <si>
    <t>#295</t>
  </si>
  <si>
    <t>#781</t>
  </si>
  <si>
    <t>#478</t>
  </si>
  <si>
    <t>  Vehicle vs. BAY-826</t>
  </si>
  <si>
    <t>  Vehicle vs. BAY-826+Rapa</t>
  </si>
  <si>
    <t>BAY-826+Rapa</t>
  </si>
  <si>
    <t>  BAY-826 vs. BAY-826+Rapa</t>
  </si>
  <si>
    <t>Background Mean**</t>
  </si>
  <si>
    <t>**measured for each image</t>
  </si>
  <si>
    <t>***displayed in figure</t>
  </si>
  <si>
    <t>/1000 ***</t>
  </si>
  <si>
    <t>ear**</t>
  </si>
  <si>
    <t>Vessel type</t>
  </si>
  <si>
    <t>AAV-TIE2-ECD</t>
  </si>
  <si>
    <t>AAV-TIE2-ECD + Rapa</t>
  </si>
  <si>
    <t xml:space="preserve">Vessel area expansion in % (mouse) **** </t>
  </si>
  <si>
    <t xml:space="preserve">Vessel area expansion in % </t>
  </si>
  <si>
    <t>3,957 to 53,29</t>
  </si>
  <si>
    <t>49,11 to 102,8</t>
  </si>
  <si>
    <t>19,26 to 75,43</t>
  </si>
  <si>
    <t>  -4OHT Ctrl vs. Vehicle</t>
  </si>
  <si>
    <t>-13,94 to -3,897</t>
  </si>
  <si>
    <t>  -4OHT Ctrl vs. BAY-826</t>
  </si>
  <si>
    <t>-7,208 to 5,268</t>
  </si>
  <si>
    <t>  -4OHT Ctrl vs. Rapa</t>
  </si>
  <si>
    <t>-11,16 to 1,623</t>
  </si>
  <si>
    <t>  -4OHT Ctrl vs. BAY-826+Rapa</t>
  </si>
  <si>
    <t>-6,460 to 5,501</t>
  </si>
  <si>
    <t>A-E</t>
  </si>
  <si>
    <t>2,164 to 13,73</t>
  </si>
  <si>
    <t>  Vehicle vs. Rapa</t>
  </si>
  <si>
    <t>-1,804 to 10,10</t>
  </si>
  <si>
    <t>2,932 to 13,95</t>
  </si>
  <si>
    <t>B-E</t>
  </si>
  <si>
    <t>  BAY-826 vs. Rapa</t>
  </si>
  <si>
    <t>-10,81 to 3,208</t>
  </si>
  <si>
    <t>-6,145 to 7,125</t>
  </si>
  <si>
    <t>C-E</t>
  </si>
  <si>
    <t>  Rapa vs. BAY-826+Rapa</t>
  </si>
  <si>
    <t>-2,491 to 11,07</t>
  </si>
  <si>
    <t>D-E</t>
  </si>
  <si>
    <t>%aSMA of ECM area (ear)</t>
  </si>
  <si>
    <t>%aSMA of ECM area (mouse)***</t>
  </si>
  <si>
    <t>  -4-OHT Ctrl vs. Vehicle</t>
  </si>
  <si>
    <t>-26,49 to 8,114</t>
  </si>
  <si>
    <t>  -4-OHT Ctrl vs. BAY-826</t>
  </si>
  <si>
    <t>-17,49 to 17,11</t>
  </si>
  <si>
    <t>  -4-OHT Ctrl vs. Rapa</t>
  </si>
  <si>
    <t>-22,89 to 11,71</t>
  </si>
  <si>
    <t>  -4-OHT Ctrl vs. BAY-826+Rapa</t>
  </si>
  <si>
    <t>-9,136 to 25,46</t>
  </si>
  <si>
    <t>-12,58 to 30,58</t>
  </si>
  <si>
    <t>-17,98 to 25,18</t>
  </si>
  <si>
    <t>-4,227 to 38,93</t>
  </si>
  <si>
    <t>-26,98 to 16,18</t>
  </si>
  <si>
    <t>-13,23 to 29,93</t>
  </si>
  <si>
    <t>-7,827 to 35,33</t>
  </si>
  <si>
    <t>-70,89 to -38,90</t>
  </si>
  <si>
    <t>-61,11 to -29,12</t>
  </si>
  <si>
    <t>-70,71 to -38,72</t>
  </si>
  <si>
    <t>-66,26 to -34,27</t>
  </si>
  <si>
    <t>-10,17 to 29,72</t>
  </si>
  <si>
    <t>-19,77 to 20,12</t>
  </si>
  <si>
    <t>-15,32 to 24,57</t>
  </si>
  <si>
    <t>-29,55 to 10,35</t>
  </si>
  <si>
    <t>-25,10 to 14,80</t>
  </si>
  <si>
    <t>-15,50 to 24,40</t>
  </si>
  <si>
    <t>lesion count (ear)</t>
  </si>
  <si>
    <t>lesion count (mouse) ****</t>
  </si>
  <si>
    <t>lesion count (ear)***</t>
  </si>
  <si>
    <t>*** counted using ImageJ</t>
  </si>
  <si>
    <t>-9,215 to 163,4</t>
  </si>
  <si>
    <t>-86,90 to 96,20</t>
  </si>
  <si>
    <t>-14,90 to 168,2</t>
  </si>
  <si>
    <t>-164,0 to 19,10</t>
  </si>
  <si>
    <t>-92,00 to 91,10</t>
  </si>
  <si>
    <t>-24,50 to 168,5</t>
  </si>
  <si>
    <t>% aSMA of ECM area (mouse) ***</t>
  </si>
  <si>
    <t>% aSMA of ECM area (ear)</t>
  </si>
  <si>
    <t>-20,41 to 10,93</t>
  </si>
  <si>
    <t>-18,27 to 21,22</t>
  </si>
  <si>
    <t>-20,82 to 18,67</t>
  </si>
  <si>
    <t>-15,71 to 16,53</t>
  </si>
  <si>
    <t>-13,16 to 25,59</t>
  </si>
  <si>
    <t>-15,71 to 23,04</t>
  </si>
  <si>
    <t>-10,52 to 20,82</t>
  </si>
  <si>
    <t>  AAV-TIE2-ECD vs. Rapa</t>
  </si>
  <si>
    <t>-25,35 to 20,25</t>
  </si>
  <si>
    <t>  AAV-TIE2-ECD vs. AAV-TIE2-ECD + Rapa</t>
  </si>
  <si>
    <t>-20,81 to 18,68</t>
  </si>
  <si>
    <t>  Rapa vs. AAV-TIE2-ECD + Rapa</t>
  </si>
  <si>
    <t>-18,26 to 21,23</t>
  </si>
  <si>
    <t>-67,08 to -39,61</t>
  </si>
  <si>
    <t>-64,19 to -29,18</t>
  </si>
  <si>
    <t>-73,93 to -33,13</t>
  </si>
  <si>
    <t>-33,35 to 1,667</t>
  </si>
  <si>
    <t>-11,23 to 24,55</t>
  </si>
  <si>
    <t>-20,91 to 20,54</t>
  </si>
  <si>
    <t>19,62 to 55,39</t>
  </si>
  <si>
    <t>-30,24 to 16,55</t>
  </si>
  <si>
    <t>9,917 to 51,77</t>
  </si>
  <si>
    <t>14,29 to 61,08</t>
  </si>
  <si>
    <t>lesion count (mouse)****</t>
  </si>
  <si>
    <t>-4,006 to 86,76</t>
  </si>
  <si>
    <t>-71,55 to 44,55</t>
  </si>
  <si>
    <t>74,06 to 164,8</t>
  </si>
  <si>
    <t>-117,6 to 7,828</t>
  </si>
  <si>
    <t>26,87 to 129,3</t>
  </si>
  <si>
    <t>70,23 to 195,6</t>
  </si>
  <si>
    <t>Cre- Ctrl</t>
  </si>
  <si>
    <t>  Cre- Ctrl vs. Vehicle</t>
  </si>
  <si>
    <t>  Cre- Ctrl vs. BAY-826</t>
  </si>
  <si>
    <t>  Cre- Ctrl vs. Rapa</t>
  </si>
  <si>
    <t>  Cre- Ctrl vs. BAY-826+Rapa</t>
  </si>
  <si>
    <t>Early treatment scheme (n=/&gt; 3/treatment; N=3)</t>
  </si>
  <si>
    <t>(n=/&gt; 4/ treatment; N=4)</t>
  </si>
  <si>
    <t xml:space="preserve">Cre-Ctrl </t>
  </si>
  <si>
    <t>untreated</t>
  </si>
  <si>
    <t>Cre- Ctrl vs. untreated</t>
  </si>
  <si>
    <t>Cre- Ctrl vs. AAV-TIE2-ECD</t>
  </si>
  <si>
    <t>Cre- Ctrl vs. Rapa</t>
  </si>
  <si>
    <t>Cre- Ctrl vs. AAV-TIE2-ECD + Rapa</t>
  </si>
  <si>
    <t>untreated vs. AAV-TIE2-ECD</t>
  </si>
  <si>
    <t>untreated vs. Rapa</t>
  </si>
  <si>
    <t>untreated vs. AAV-TIE2-ECD + Rapa</t>
  </si>
  <si>
    <t>  Cre- Ctrl vs. AAV-TIE2-ECD</t>
  </si>
  <si>
    <t>  Cre- Ctrl vs. Rapa</t>
  </si>
  <si>
    <t>  Cre- Ctrl vs. AAV-TIE2-ECD + Rapa</t>
  </si>
  <si>
    <t>  Cre- Ctrl vs. untreated</t>
  </si>
  <si>
    <t>  untreated vs. AAV-TIE2-ECD</t>
  </si>
  <si>
    <t>  untreated vs. Rapa</t>
  </si>
  <si>
    <t>  untreated vs. AAV-TIE2-ECD + Rapa</t>
  </si>
  <si>
    <t>Compact letter display</t>
  </si>
  <si>
    <t>  Vehicle</t>
  </si>
  <si>
    <t>A</t>
  </si>
  <si>
    <t>  BAY-826</t>
  </si>
  <si>
    <t>B</t>
  </si>
  <si>
    <t>  BAY-826+Rapa</t>
  </si>
  <si>
    <t>C</t>
  </si>
  <si>
    <t>  Rapa</t>
  </si>
  <si>
    <t>A B</t>
  </si>
  <si>
    <t>  -4OHT Ctrl</t>
  </si>
  <si>
    <t>  Cre- Ctrl</t>
  </si>
  <si>
    <t>  Cre+ Ctrl</t>
  </si>
  <si>
    <t>  AAV-TIE2-ECD + Rapa</t>
  </si>
  <si>
    <t>  AAV-TIE2-ECD</t>
  </si>
  <si>
    <t>Exact Adjusted P Value</t>
  </si>
  <si>
    <t>age</t>
  </si>
  <si>
    <t>7w</t>
  </si>
  <si>
    <t>8w</t>
  </si>
  <si>
    <t>(n=/&gt; 3 mice/genotype and vessel type; N=2)</t>
  </si>
  <si>
    <t xml:space="preserve"> TIE2 activity (n&gt;12 vessels / treatment; N=2)</t>
  </si>
  <si>
    <t xml:space="preserve"> (n=/&gt; 7/ treatment; N=2)</t>
  </si>
  <si>
    <t>(n=/&gt; 4 mice/genotype; N=4)</t>
  </si>
  <si>
    <t>Exact adjusted p value</t>
  </si>
  <si>
    <t>0.9999999999999997</t>
  </si>
  <si>
    <t>Exact adjusted P Value</t>
  </si>
  <si>
    <t>Exact adjusted P Value</t>
  </si>
  <si>
    <t xml:space="preserve"> exact adjusted P Value</t>
  </si>
  <si>
    <r>
      <t xml:space="preserve">Extended Data Figure 8c: </t>
    </r>
    <r>
      <rPr>
        <sz val="12"/>
        <color theme="1"/>
        <rFont val="Calibri"/>
        <family val="2"/>
        <scheme val="minor"/>
      </rPr>
      <t>Quantification of Pik3ca-driven vessel growth after preventive treatment with the TIE2 inhibitor BAY-826-826 (50 mg/kg by oral gavage) and rapamycin (10 mg/kg by intraperitoneal injection, i.p.).</t>
    </r>
  </si>
  <si>
    <r>
      <t>Extended Data Figure 8f:</t>
    </r>
    <r>
      <rPr>
        <sz val="12"/>
        <color theme="1"/>
        <rFont val="Calibri"/>
        <family val="2"/>
        <scheme val="minor"/>
      </rPr>
      <t xml:space="preserve"> Lesion number after therapeutic treatment with the TIE2 inhibitor BAY-826 (50 mg/kg by oral gavage) and rapamycin (10 mg/kg by intraperitoneal injection, i.p.).</t>
    </r>
  </si>
  <si>
    <r>
      <t xml:space="preserve">Extended Data Figure 8d: </t>
    </r>
    <r>
      <rPr>
        <sz val="12"/>
        <color theme="1"/>
        <rFont val="Calibri"/>
        <family val="2"/>
        <scheme val="minor"/>
      </rPr>
      <t>Quantification of total cell fluorescence (CTFC) of Phospho-TIE2 signal within EMCN+ vessels after therapeutic treatment with the TIE2 inhibitor BAY-826 (50 mg/kg by oral gavage) and rapamycin (10 mg/kg by intraperitoneal injection, i.p.).</t>
    </r>
  </si>
  <si>
    <r>
      <t>Extended Data Figure 8e:</t>
    </r>
    <r>
      <rPr>
        <sz val="12"/>
        <color theme="1"/>
        <rFont val="Calibri"/>
        <family val="2"/>
        <scheme val="minor"/>
      </rPr>
      <t xml:space="preserve"> Quantification of SMC coverage of Veins and Capillaries after therapeutic treatment with the TIE2 inhibitor BAY-826 (50 mg/kg by oral gavage) and rapamycin (10 mg/kg by intraperitoneal injection, i.p.).</t>
    </r>
  </si>
  <si>
    <r>
      <t xml:space="preserve">Extended Data Figure 8g: </t>
    </r>
    <r>
      <rPr>
        <sz val="12"/>
        <color theme="1"/>
        <rFont val="Calibri"/>
        <family val="2"/>
        <scheme val="minor"/>
      </rPr>
      <t>Quantification of SMC coverage of Veins and Capillaries after ligand neutralization (AAV-TIE2-ECD) and rapamycin (10 mg/kg by intraperitoneal injection, i.p.).</t>
    </r>
  </si>
  <si>
    <r>
      <t xml:space="preserve">Extended Data Figure 8h: </t>
    </r>
    <r>
      <rPr>
        <sz val="12"/>
        <color rgb="FF000000"/>
        <rFont val="Calibri"/>
        <family val="2"/>
        <scheme val="minor"/>
      </rPr>
      <t>Lesion number after ligand neutralization (AAV-TIE2-ECD) and rapamycin (10 mg/kg by intraperitoneal injection, i.p.).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</si>
</sst>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;[Red]&quot;€&quot;\ \-#,##0"/>
    <numFmt numFmtId="165" formatCode="0.0"/>
    <numFmt numFmtId="166" formatCode="0.000000000000000"/>
  </numFmts>
  <fonts count="33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Symbol"/>
      <charset val="2"/>
    </font>
    <font>
      <b/>
      <sz val="12"/>
      <color rgb="FF000000"/>
      <name val="Calibri (Body)"/>
    </font>
    <font>
      <b/>
      <sz val="12"/>
      <color rgb="FF000000"/>
      <name val="Times New Roman"/>
      <family val="1"/>
    </font>
    <font>
      <sz val="12"/>
      <name val="Calibri"/>
      <family val="2"/>
    </font>
    <font>
      <sz val="12"/>
      <color theme="1"/>
      <name val="Calibri"/>
      <family val="2"/>
    </font>
    <font>
      <sz val="8"/>
      <name val="Calibri"/>
      <family val="2"/>
      <scheme val="minor"/>
    </font>
    <font>
      <sz val="8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theme="0"/>
      <name val="Calibri (Body)"/>
    </font>
    <font>
      <sz val="12"/>
      <color theme="0"/>
      <name val="Calibri"/>
      <family val="2"/>
    </font>
    <font>
      <sz val="12"/>
      <name val="Calibri Body"/>
    </font>
    <font>
      <b/>
      <sz val="12"/>
      <name val="Calibri Body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12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1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1" xfId="0" applyNumberFormat="1" applyBorder="1" applyAlignment="1">
      <alignment horizontal="left"/>
    </xf>
    <xf numFmtId="2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2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4" borderId="4" xfId="0" applyFont="1" applyFill="1" applyBorder="1"/>
    <xf numFmtId="0" fontId="3" fillId="4" borderId="3" xfId="0" applyFont="1" applyFill="1" applyBorder="1"/>
    <xf numFmtId="0" fontId="0" fillId="0" borderId="1" xfId="0" applyBorder="1"/>
    <xf numFmtId="0" fontId="13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/>
    <xf numFmtId="0" fontId="15" fillId="5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/>
    <xf numFmtId="0" fontId="17" fillId="6" borderId="5" xfId="0" applyFont="1" applyFill="1" applyBorder="1"/>
    <xf numFmtId="0" fontId="18" fillId="6" borderId="4" xfId="0" applyFont="1" applyFill="1" applyBorder="1"/>
    <xf numFmtId="0" fontId="18" fillId="6" borderId="4" xfId="0" applyFont="1" applyFill="1" applyBorder="1" applyAlignment="1">
      <alignment horizontal="left"/>
    </xf>
    <xf numFmtId="2" fontId="18" fillId="6" borderId="4" xfId="0" applyNumberFormat="1" applyFont="1" applyFill="1" applyBorder="1"/>
    <xf numFmtId="0" fontId="18" fillId="6" borderId="3" xfId="0" applyFont="1" applyFill="1" applyBorder="1" applyAlignment="1">
      <alignment horizontal="left"/>
    </xf>
    <xf numFmtId="0" fontId="1" fillId="4" borderId="5" xfId="0" applyFont="1" applyFill="1" applyBorder="1"/>
    <xf numFmtId="0" fontId="1" fillId="4" borderId="4" xfId="0" applyFont="1" applyFill="1" applyBorder="1"/>
    <xf numFmtId="0" fontId="1" fillId="4" borderId="3" xfId="0" applyFont="1" applyFill="1" applyBorder="1"/>
    <xf numFmtId="0" fontId="15" fillId="7" borderId="2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/>
    <xf numFmtId="0" fontId="1" fillId="4" borderId="5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center"/>
    </xf>
    <xf numFmtId="0" fontId="21" fillId="0" borderId="1" xfId="0" applyFont="1" applyBorder="1" applyAlignment="1">
      <alignment horizontal="left"/>
    </xf>
    <xf numFmtId="164" fontId="11" fillId="0" borderId="1" xfId="0" applyNumberFormat="1" applyFont="1" applyBorder="1" applyAlignment="1">
      <alignment horizontal="left"/>
    </xf>
    <xf numFmtId="0" fontId="0" fillId="4" borderId="3" xfId="0" applyFill="1" applyBorder="1"/>
    <xf numFmtId="165" fontId="10" fillId="0" borderId="1" xfId="0" applyNumberFormat="1" applyFont="1" applyBorder="1" applyAlignment="1">
      <alignment horizontal="left"/>
    </xf>
    <xf numFmtId="2" fontId="21" fillId="0" borderId="1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22" fillId="0" borderId="1" xfId="0" applyFont="1" applyBorder="1" applyAlignment="1">
      <alignment horizontal="left"/>
    </xf>
    <xf numFmtId="0" fontId="15" fillId="9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2" fontId="10" fillId="0" borderId="1" xfId="0" applyNumberFormat="1" applyFont="1" applyBorder="1" applyAlignment="1">
      <alignment horizontal="left"/>
    </xf>
    <xf numFmtId="165" fontId="0" fillId="0" borderId="1" xfId="0" applyNumberFormat="1" applyBorder="1" applyAlignment="1">
      <alignment horizontal="left"/>
    </xf>
    <xf numFmtId="0" fontId="23" fillId="8" borderId="2" xfId="0" applyFont="1" applyFill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4" borderId="5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2" fontId="0" fillId="0" borderId="0" xfId="0" applyNumberFormat="1" applyAlignment="1">
      <alignment horizontal="left"/>
    </xf>
    <xf numFmtId="0" fontId="0" fillId="2" borderId="1" xfId="0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4" borderId="7" xfId="0" applyFont="1" applyFill="1" applyBorder="1"/>
    <xf numFmtId="0" fontId="3" fillId="4" borderId="7" xfId="0" applyFont="1" applyFill="1" applyBorder="1"/>
    <xf numFmtId="0" fontId="2" fillId="0" borderId="1" xfId="0" applyFont="1" applyBorder="1"/>
    <xf numFmtId="165" fontId="5" fillId="0" borderId="1" xfId="0" applyNumberFormat="1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4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26" fillId="0" borderId="1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1" fontId="0" fillId="0" borderId="1" xfId="0" applyNumberFormat="1" applyBorder="1" applyAlignment="1">
      <alignment horizontal="left"/>
    </xf>
    <xf numFmtId="1" fontId="0" fillId="0" borderId="1" xfId="0" applyNumberFormat="1" applyBorder="1"/>
    <xf numFmtId="0" fontId="5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11" fillId="0" borderId="6" xfId="0" applyFont="1" applyBorder="1" applyAlignment="1">
      <alignment horizontal="left"/>
    </xf>
    <xf numFmtId="2" fontId="5" fillId="0" borderId="1" xfId="0" applyNumberFormat="1" applyFont="1" applyBorder="1" applyAlignment="1">
      <alignment horizontal="left"/>
    </xf>
    <xf numFmtId="0" fontId="1" fillId="4" borderId="8" xfId="0" applyFont="1" applyFill="1" applyBorder="1"/>
    <xf numFmtId="49" fontId="5" fillId="0" borderId="1" xfId="0" applyNumberFormat="1" applyFon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1" fillId="4" borderId="8" xfId="0" applyNumberFormat="1" applyFont="1" applyFill="1" applyBorder="1"/>
    <xf numFmtId="0" fontId="5" fillId="0" borderId="0" xfId="0" applyFont="1"/>
    <xf numFmtId="0" fontId="15" fillId="5" borderId="2" xfId="0" applyFont="1" applyFill="1" applyBorder="1" applyAlignment="1">
      <alignment horizontal="left"/>
    </xf>
    <xf numFmtId="2" fontId="0" fillId="0" borderId="0" xfId="0" applyNumberFormat="1"/>
    <xf numFmtId="2" fontId="5" fillId="0" borderId="0" xfId="0" applyNumberFormat="1" applyFont="1"/>
    <xf numFmtId="165" fontId="0" fillId="0" borderId="0" xfId="0" applyNumberFormat="1" applyAlignment="1">
      <alignment horizontal="left"/>
    </xf>
    <xf numFmtId="0" fontId="5" fillId="0" borderId="1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left"/>
    </xf>
    <xf numFmtId="0" fontId="6" fillId="0" borderId="1" xfId="0" applyFont="1" applyBorder="1"/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/>
    <xf numFmtId="166" fontId="11" fillId="0" borderId="1" xfId="0" applyNumberFormat="1" applyFont="1" applyBorder="1" applyAlignment="1">
      <alignment horizontal="left"/>
    </xf>
    <xf numFmtId="11" fontId="24" fillId="0" borderId="1" xfId="0" applyNumberFormat="1" applyFont="1" applyBorder="1" applyAlignment="1">
      <alignment horizontal="left"/>
    </xf>
    <xf numFmtId="11" fontId="24" fillId="0" borderId="9" xfId="0" applyNumberFormat="1" applyFont="1" applyBorder="1" applyAlignment="1">
      <alignment horizontal="left"/>
    </xf>
    <xf numFmtId="0" fontId="30" fillId="0" borderId="1" xfId="0" applyFont="1" applyBorder="1"/>
    <xf numFmtId="0" fontId="31" fillId="0" borderId="1" xfId="0" applyFont="1" applyBorder="1"/>
    <xf numFmtId="0" fontId="32" fillId="0" borderId="1" xfId="0" applyFont="1" applyBorder="1"/>
    <xf numFmtId="166" fontId="5" fillId="0" borderId="1" xfId="0" applyNumberFormat="1" applyFont="1" applyBorder="1" applyAlignment="1">
      <alignment horizontal="left"/>
    </xf>
    <xf numFmtId="11" fontId="5" fillId="0" borderId="1" xfId="0" applyNumberFormat="1" applyFont="1" applyBorder="1" applyAlignment="1">
      <alignment horizontal="left"/>
    </xf>
    <xf numFmtId="11" fontId="4" fillId="0" borderId="0" xfId="0" applyNumberFormat="1" applyFont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11" fontId="0" fillId="0" borderId="1" xfId="0" applyNumberFormat="1" applyBorder="1" applyAlignment="1">
      <alignment horizontal="left"/>
    </xf>
    <xf numFmtId="0" fontId="1" fillId="4" borderId="5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64BA1-4562-044D-BFC3-9E0FC4DCC790}">
  <dimension ref="A1:T29"/>
  <sheetViews>
    <sheetView zoomScale="75" workbookViewId="0">
      <selection activeCell="E43" sqref="E43"/>
    </sheetView>
  </sheetViews>
  <sheetFormatPr baseColWidth="10" defaultRowHeight="16"/>
  <cols>
    <col min="1" max="1" width="16.83203125" customWidth="1"/>
    <col min="4" max="4" width="22.6640625" customWidth="1"/>
    <col min="5" max="5" width="20.1640625" customWidth="1"/>
    <col min="6" max="6" width="17.5" customWidth="1"/>
    <col min="7" max="7" width="23" customWidth="1"/>
    <col min="8" max="8" width="32.6640625" customWidth="1"/>
    <col min="9" max="10" width="36" customWidth="1"/>
    <col min="11" max="11" width="11.83203125" customWidth="1"/>
    <col min="12" max="12" width="39" customWidth="1"/>
    <col min="13" max="13" width="10.1640625" customWidth="1"/>
    <col min="14" max="14" width="16.5" customWidth="1"/>
    <col min="15" max="15" width="17" customWidth="1"/>
    <col min="17" max="17" width="20.33203125" customWidth="1"/>
    <col min="18" max="18" width="23.1640625" customWidth="1"/>
  </cols>
  <sheetData>
    <row r="1" spans="1:20">
      <c r="A1" s="1" t="s">
        <v>324</v>
      </c>
      <c r="B1" s="1"/>
      <c r="C1" s="1"/>
      <c r="D1" s="1"/>
      <c r="E1" s="14"/>
      <c r="G1" s="1"/>
      <c r="H1" s="1"/>
    </row>
    <row r="2" spans="1:20">
      <c r="A2" s="1"/>
      <c r="B2" s="1"/>
      <c r="C2" s="1"/>
      <c r="D2" s="1"/>
      <c r="E2" s="14"/>
      <c r="G2" s="1"/>
      <c r="H2" s="1"/>
    </row>
    <row r="3" spans="1:20">
      <c r="A3" s="32" t="s">
        <v>279</v>
      </c>
      <c r="B3" s="33"/>
      <c r="C3" s="33"/>
      <c r="D3" s="33"/>
      <c r="E3" s="45"/>
      <c r="F3" s="15"/>
      <c r="G3" s="33"/>
      <c r="H3" s="33"/>
      <c r="I3" s="33"/>
      <c r="J3" s="34"/>
      <c r="K3" s="1"/>
      <c r="L3" s="32" t="s">
        <v>50</v>
      </c>
      <c r="M3" s="15"/>
      <c r="N3" s="15"/>
      <c r="O3" s="15"/>
      <c r="P3" s="15"/>
      <c r="Q3" s="16"/>
      <c r="R3" s="16"/>
      <c r="S3" s="16"/>
      <c r="T3" s="16"/>
    </row>
    <row r="4" spans="1:20">
      <c r="A4" s="99" t="s">
        <v>49</v>
      </c>
      <c r="B4" s="99" t="s">
        <v>48</v>
      </c>
      <c r="C4" s="99" t="s">
        <v>312</v>
      </c>
      <c r="D4" s="99" t="s">
        <v>47</v>
      </c>
      <c r="E4" s="99" t="s">
        <v>46</v>
      </c>
      <c r="F4" s="99" t="s">
        <v>45</v>
      </c>
      <c r="G4" s="99" t="s">
        <v>44</v>
      </c>
      <c r="H4" s="99" t="s">
        <v>43</v>
      </c>
      <c r="I4" s="100" t="s">
        <v>181</v>
      </c>
      <c r="J4" s="100" t="s">
        <v>180</v>
      </c>
      <c r="K4" s="1"/>
      <c r="L4" s="9" t="s">
        <v>84</v>
      </c>
      <c r="M4" s="9">
        <v>1</v>
      </c>
      <c r="N4" s="9"/>
      <c r="O4" s="9"/>
      <c r="P4" s="52"/>
      <c r="Q4" s="52"/>
      <c r="R4" s="6"/>
      <c r="S4" s="6"/>
      <c r="T4" s="6"/>
    </row>
    <row r="5" spans="1:20">
      <c r="A5" s="12" t="s">
        <v>29</v>
      </c>
      <c r="B5" s="11" t="s">
        <v>40</v>
      </c>
      <c r="C5" s="17" t="s">
        <v>313</v>
      </c>
      <c r="D5" s="11" t="s">
        <v>12</v>
      </c>
      <c r="E5" s="11" t="s">
        <v>17</v>
      </c>
      <c r="F5" s="11" t="s">
        <v>61</v>
      </c>
      <c r="G5" s="11">
        <v>12.32</v>
      </c>
      <c r="H5" s="10"/>
      <c r="I5" s="10">
        <f t="shared" ref="I5:I26" si="0">((G5-$H$26)/$H$26)*100</f>
        <v>8.6739194354601672</v>
      </c>
      <c r="J5" s="5">
        <f t="shared" ref="J5:J22" si="1">I5</f>
        <v>8.6739194354601672</v>
      </c>
      <c r="L5" s="9" t="s">
        <v>85</v>
      </c>
      <c r="M5" s="9">
        <v>3</v>
      </c>
      <c r="N5" s="9"/>
      <c r="O5" s="9"/>
      <c r="P5" s="52"/>
      <c r="Q5" s="52"/>
      <c r="R5" s="6"/>
      <c r="S5" s="6"/>
      <c r="T5" s="6"/>
    </row>
    <row r="6" spans="1:20">
      <c r="A6" s="7" t="s">
        <v>24</v>
      </c>
      <c r="B6" s="6" t="s">
        <v>26</v>
      </c>
      <c r="C6" s="17" t="s">
        <v>313</v>
      </c>
      <c r="D6" s="6" t="s">
        <v>5</v>
      </c>
      <c r="E6" s="6" t="s">
        <v>17</v>
      </c>
      <c r="F6" s="6" t="s">
        <v>61</v>
      </c>
      <c r="G6" s="6">
        <v>11.65</v>
      </c>
      <c r="H6" s="6"/>
      <c r="I6" s="4">
        <f t="shared" si="0"/>
        <v>2.7638929726551109</v>
      </c>
      <c r="J6" s="5">
        <f t="shared" si="1"/>
        <v>2.7638929726551109</v>
      </c>
      <c r="L6" s="9" t="s">
        <v>86</v>
      </c>
      <c r="M6" s="9">
        <v>0.05</v>
      </c>
      <c r="N6" s="9"/>
      <c r="O6" s="9"/>
      <c r="P6" s="9"/>
      <c r="Q6" s="9"/>
      <c r="R6" s="6"/>
      <c r="S6" s="6"/>
      <c r="T6" s="6"/>
    </row>
    <row r="7" spans="1:20">
      <c r="A7" s="7" t="s">
        <v>29</v>
      </c>
      <c r="B7" s="6" t="s">
        <v>39</v>
      </c>
      <c r="C7" s="17" t="s">
        <v>313</v>
      </c>
      <c r="D7" s="6" t="s">
        <v>12</v>
      </c>
      <c r="E7" s="6" t="s">
        <v>17</v>
      </c>
      <c r="F7" s="6" t="s">
        <v>170</v>
      </c>
      <c r="G7" s="6">
        <v>12.58</v>
      </c>
      <c r="H7" s="4"/>
      <c r="I7" s="4">
        <f t="shared" si="0"/>
        <v>10.967362540429292</v>
      </c>
      <c r="J7" s="5">
        <f t="shared" si="1"/>
        <v>10.967362540429292</v>
      </c>
      <c r="L7" s="9"/>
      <c r="M7" s="9"/>
      <c r="N7" s="9"/>
      <c r="O7" s="9"/>
      <c r="P7" s="9"/>
      <c r="Q7" s="9"/>
      <c r="R7" s="6"/>
      <c r="S7" s="6"/>
      <c r="T7" s="6"/>
    </row>
    <row r="8" spans="1:20">
      <c r="A8" s="7" t="s">
        <v>14</v>
      </c>
      <c r="B8" s="6" t="s">
        <v>23</v>
      </c>
      <c r="C8" s="17" t="s">
        <v>313</v>
      </c>
      <c r="D8" s="6" t="s">
        <v>5</v>
      </c>
      <c r="E8" s="6" t="s">
        <v>17</v>
      </c>
      <c r="F8" s="6" t="s">
        <v>170</v>
      </c>
      <c r="G8" s="6">
        <v>11.28</v>
      </c>
      <c r="H8" s="4"/>
      <c r="I8" s="4">
        <f t="shared" si="0"/>
        <v>-0.49985298441634796</v>
      </c>
      <c r="J8" s="5">
        <f t="shared" si="1"/>
        <v>-0.49985298441634796</v>
      </c>
      <c r="L8" s="68" t="s">
        <v>87</v>
      </c>
      <c r="M8" s="68" t="s">
        <v>88</v>
      </c>
      <c r="N8" s="68" t="s">
        <v>89</v>
      </c>
      <c r="O8" s="68" t="s">
        <v>90</v>
      </c>
      <c r="P8" s="68" t="s">
        <v>42</v>
      </c>
      <c r="Q8" s="68" t="s">
        <v>91</v>
      </c>
      <c r="R8" s="68" t="s">
        <v>311</v>
      </c>
      <c r="S8" s="6"/>
      <c r="T8" s="6"/>
    </row>
    <row r="9" spans="1:20">
      <c r="A9" s="7" t="s">
        <v>14</v>
      </c>
      <c r="B9" s="6" t="s">
        <v>18</v>
      </c>
      <c r="C9" s="17" t="s">
        <v>313</v>
      </c>
      <c r="D9" s="6" t="s">
        <v>5</v>
      </c>
      <c r="E9" s="6" t="s">
        <v>17</v>
      </c>
      <c r="F9" s="6" t="s">
        <v>170</v>
      </c>
      <c r="G9" s="6">
        <v>10.85</v>
      </c>
      <c r="H9" s="6"/>
      <c r="I9" s="4">
        <f t="shared" si="0"/>
        <v>-4.2928550426345167</v>
      </c>
      <c r="J9" s="5">
        <f t="shared" si="1"/>
        <v>-4.2928550426345167</v>
      </c>
      <c r="L9" s="9" t="s">
        <v>168</v>
      </c>
      <c r="M9" s="9">
        <v>28.62</v>
      </c>
      <c r="N9" s="9" t="s">
        <v>182</v>
      </c>
      <c r="O9" s="9" t="s">
        <v>34</v>
      </c>
      <c r="P9" s="9" t="s">
        <v>107</v>
      </c>
      <c r="Q9" s="9">
        <v>2.4899999999999999E-2</v>
      </c>
      <c r="R9" s="6">
        <v>6.5107564380495394E-5</v>
      </c>
      <c r="S9" s="6"/>
      <c r="T9" s="6"/>
    </row>
    <row r="10" spans="1:20">
      <c r="A10" s="7" t="s">
        <v>29</v>
      </c>
      <c r="B10" s="6" t="s">
        <v>28</v>
      </c>
      <c r="C10" s="17" t="s">
        <v>313</v>
      </c>
      <c r="D10" s="6" t="s">
        <v>12</v>
      </c>
      <c r="E10" s="6" t="s">
        <v>17</v>
      </c>
      <c r="F10" s="24" t="s">
        <v>125</v>
      </c>
      <c r="G10" s="6">
        <v>12.17</v>
      </c>
      <c r="H10" s="6"/>
      <c r="I10" s="4">
        <f t="shared" si="0"/>
        <v>7.3507791825933602</v>
      </c>
      <c r="J10" s="5">
        <f t="shared" si="1"/>
        <v>7.3507791825933602</v>
      </c>
      <c r="L10" s="6" t="s">
        <v>169</v>
      </c>
      <c r="M10" s="6">
        <v>75.97</v>
      </c>
      <c r="N10" s="6" t="s">
        <v>183</v>
      </c>
      <c r="O10" s="6" t="s">
        <v>34</v>
      </c>
      <c r="P10" s="6" t="s">
        <v>38</v>
      </c>
      <c r="Q10" s="6" t="s">
        <v>37</v>
      </c>
      <c r="R10" s="6"/>
      <c r="S10" s="6"/>
      <c r="T10" s="6"/>
    </row>
    <row r="11" spans="1:20">
      <c r="A11" s="7" t="s">
        <v>24</v>
      </c>
      <c r="B11" s="6" t="s">
        <v>27</v>
      </c>
      <c r="C11" s="17" t="s">
        <v>313</v>
      </c>
      <c r="D11" s="6" t="s">
        <v>5</v>
      </c>
      <c r="E11" s="6" t="s">
        <v>17</v>
      </c>
      <c r="F11" s="24" t="s">
        <v>125</v>
      </c>
      <c r="G11" s="6">
        <v>10.87</v>
      </c>
      <c r="H11" s="6"/>
      <c r="I11" s="4">
        <f t="shared" si="0"/>
        <v>-4.1164363422522801</v>
      </c>
      <c r="J11" s="5">
        <f t="shared" si="1"/>
        <v>-4.1164363422522801</v>
      </c>
      <c r="L11" s="6" t="s">
        <v>171</v>
      </c>
      <c r="M11" s="6">
        <v>47.34</v>
      </c>
      <c r="N11" s="6" t="s">
        <v>184</v>
      </c>
      <c r="O11" s="6" t="s">
        <v>34</v>
      </c>
      <c r="P11" s="6" t="s">
        <v>33</v>
      </c>
      <c r="Q11" s="6">
        <v>2.8999999999999998E-3</v>
      </c>
      <c r="R11" s="6"/>
      <c r="S11" s="6"/>
      <c r="T11" s="6"/>
    </row>
    <row r="12" spans="1:20">
      <c r="A12" s="7" t="s">
        <v>14</v>
      </c>
      <c r="B12" s="6" t="s">
        <v>20</v>
      </c>
      <c r="C12" s="17" t="s">
        <v>313</v>
      </c>
      <c r="D12" s="6" t="s">
        <v>5</v>
      </c>
      <c r="E12" s="6" t="s">
        <v>17</v>
      </c>
      <c r="F12" s="24" t="s">
        <v>125</v>
      </c>
      <c r="G12" s="6">
        <v>10.44</v>
      </c>
      <c r="H12" s="4"/>
      <c r="I12" s="4">
        <f t="shared" si="0"/>
        <v>-7.9094384004704494</v>
      </c>
      <c r="J12" s="5">
        <f t="shared" si="1"/>
        <v>-7.9094384004704494</v>
      </c>
      <c r="L12" s="6"/>
      <c r="M12" s="6"/>
      <c r="N12" s="6"/>
      <c r="O12" s="6"/>
      <c r="P12" s="6"/>
      <c r="Q12" s="6"/>
      <c r="R12" s="6"/>
      <c r="S12" s="6"/>
      <c r="T12" s="6"/>
    </row>
    <row r="13" spans="1:20">
      <c r="A13" s="7" t="s">
        <v>14</v>
      </c>
      <c r="B13" s="8" t="s">
        <v>19</v>
      </c>
      <c r="C13" s="17" t="s">
        <v>313</v>
      </c>
      <c r="D13" s="6" t="s">
        <v>5</v>
      </c>
      <c r="E13" s="6" t="s">
        <v>17</v>
      </c>
      <c r="F13" s="24" t="s">
        <v>125</v>
      </c>
      <c r="G13" s="6">
        <v>9.8699999999999992</v>
      </c>
      <c r="H13" s="17"/>
      <c r="I13" s="4">
        <f t="shared" si="0"/>
        <v>-12.937371361364306</v>
      </c>
      <c r="J13" s="5">
        <f t="shared" si="1"/>
        <v>-12.937371361364306</v>
      </c>
      <c r="L13" s="7" t="s">
        <v>98</v>
      </c>
      <c r="M13" s="7" t="s">
        <v>99</v>
      </c>
      <c r="N13" s="7" t="s">
        <v>100</v>
      </c>
      <c r="O13" s="7" t="s">
        <v>88</v>
      </c>
      <c r="P13" s="7" t="s">
        <v>101</v>
      </c>
      <c r="Q13" s="7" t="s">
        <v>102</v>
      </c>
      <c r="R13" s="7" t="s">
        <v>103</v>
      </c>
      <c r="S13" s="7" t="s">
        <v>104</v>
      </c>
      <c r="T13" s="7" t="s">
        <v>105</v>
      </c>
    </row>
    <row r="14" spans="1:20">
      <c r="A14" s="7" t="s">
        <v>29</v>
      </c>
      <c r="B14" s="6" t="s">
        <v>41</v>
      </c>
      <c r="C14" s="17" t="s">
        <v>313</v>
      </c>
      <c r="D14" s="6" t="s">
        <v>12</v>
      </c>
      <c r="E14" s="6" t="s">
        <v>4</v>
      </c>
      <c r="F14" s="6" t="s">
        <v>61</v>
      </c>
      <c r="G14" s="6">
        <v>18.079999999999998</v>
      </c>
      <c r="H14" s="4"/>
      <c r="I14" s="4">
        <f t="shared" si="0"/>
        <v>59.482505145545417</v>
      </c>
      <c r="J14" s="5">
        <f t="shared" si="1"/>
        <v>59.482505145545417</v>
      </c>
      <c r="L14" s="6" t="s">
        <v>168</v>
      </c>
      <c r="M14" s="6">
        <v>81.290000000000006</v>
      </c>
      <c r="N14" s="6">
        <v>52.67</v>
      </c>
      <c r="O14" s="6">
        <v>28.62</v>
      </c>
      <c r="P14" s="6">
        <v>8.8339999999999996</v>
      </c>
      <c r="Q14" s="6">
        <v>5</v>
      </c>
      <c r="R14" s="6">
        <v>4</v>
      </c>
      <c r="S14" s="6">
        <v>4.5819999999999999</v>
      </c>
      <c r="T14" s="6">
        <v>9</v>
      </c>
    </row>
    <row r="15" spans="1:20">
      <c r="A15" s="7" t="s">
        <v>24</v>
      </c>
      <c r="B15" s="6" t="s">
        <v>8</v>
      </c>
      <c r="C15" s="17" t="s">
        <v>313</v>
      </c>
      <c r="D15" s="6" t="s">
        <v>5</v>
      </c>
      <c r="E15" s="6" t="s">
        <v>4</v>
      </c>
      <c r="F15" s="6" t="s">
        <v>61</v>
      </c>
      <c r="G15" s="6">
        <v>19.43</v>
      </c>
      <c r="H15" s="6"/>
      <c r="I15" s="4">
        <f t="shared" si="0"/>
        <v>71.390767421346666</v>
      </c>
      <c r="J15" s="5">
        <f t="shared" si="1"/>
        <v>71.390767421346666</v>
      </c>
      <c r="L15" s="6" t="s">
        <v>169</v>
      </c>
      <c r="M15" s="6">
        <v>81.290000000000006</v>
      </c>
      <c r="N15" s="6">
        <v>5.3230000000000004</v>
      </c>
      <c r="O15" s="6">
        <v>75.97</v>
      </c>
      <c r="P15" s="6">
        <v>9.6170000000000009</v>
      </c>
      <c r="Q15" s="6">
        <v>5</v>
      </c>
      <c r="R15" s="6">
        <v>3</v>
      </c>
      <c r="S15" s="6">
        <v>11.17</v>
      </c>
      <c r="T15" s="6">
        <v>9</v>
      </c>
    </row>
    <row r="16" spans="1:20">
      <c r="A16" s="7" t="s">
        <v>7</v>
      </c>
      <c r="B16" s="6" t="s">
        <v>11</v>
      </c>
      <c r="C16" s="17" t="s">
        <v>313</v>
      </c>
      <c r="D16" s="6" t="s">
        <v>5</v>
      </c>
      <c r="E16" s="6" t="s">
        <v>4</v>
      </c>
      <c r="F16" s="6" t="s">
        <v>61</v>
      </c>
      <c r="G16" s="6">
        <v>16.39</v>
      </c>
      <c r="H16" s="6"/>
      <c r="I16" s="4">
        <f t="shared" si="0"/>
        <v>44.575124963246118</v>
      </c>
      <c r="J16" s="5">
        <f t="shared" si="1"/>
        <v>44.575124963246118</v>
      </c>
      <c r="L16" s="6" t="s">
        <v>171</v>
      </c>
      <c r="M16" s="6">
        <v>52.67</v>
      </c>
      <c r="N16" s="6">
        <v>5.3230000000000004</v>
      </c>
      <c r="O16" s="6">
        <v>47.34</v>
      </c>
      <c r="P16" s="6">
        <v>10.06</v>
      </c>
      <c r="Q16" s="6">
        <v>4</v>
      </c>
      <c r="R16" s="6">
        <v>3</v>
      </c>
      <c r="S16" s="6">
        <v>6.657</v>
      </c>
      <c r="T16" s="6">
        <v>9</v>
      </c>
    </row>
    <row r="17" spans="1:20">
      <c r="A17" s="7" t="s">
        <v>7</v>
      </c>
      <c r="B17" s="6" t="s">
        <v>10</v>
      </c>
      <c r="C17" s="17" t="s">
        <v>313</v>
      </c>
      <c r="D17" s="6" t="s">
        <v>5</v>
      </c>
      <c r="E17" s="6" t="s">
        <v>4</v>
      </c>
      <c r="F17" s="6" t="s">
        <v>61</v>
      </c>
      <c r="G17" s="6">
        <v>15.33</v>
      </c>
      <c r="H17" s="4"/>
      <c r="I17" s="4">
        <f t="shared" si="0"/>
        <v>35.224933842987369</v>
      </c>
      <c r="J17" s="5">
        <f t="shared" si="1"/>
        <v>35.224933842987369</v>
      </c>
      <c r="L17" s="17"/>
      <c r="M17" s="17"/>
      <c r="N17" s="17"/>
      <c r="O17" s="17"/>
      <c r="P17" s="17"/>
      <c r="Q17" s="17"/>
      <c r="R17" s="17"/>
      <c r="S17" s="17"/>
      <c r="T17" s="17"/>
    </row>
    <row r="18" spans="1:20">
      <c r="A18" s="7" t="s">
        <v>29</v>
      </c>
      <c r="B18" s="6" t="s">
        <v>36</v>
      </c>
      <c r="C18" s="17" t="s">
        <v>313</v>
      </c>
      <c r="D18" s="6" t="s">
        <v>12</v>
      </c>
      <c r="E18" s="6" t="s">
        <v>4</v>
      </c>
      <c r="F18" s="6" t="s">
        <v>170</v>
      </c>
      <c r="G18" s="6">
        <v>12.53</v>
      </c>
      <c r="H18" s="66"/>
      <c r="I18" s="4">
        <f t="shared" si="0"/>
        <v>10.526315789473685</v>
      </c>
      <c r="J18" s="5">
        <f t="shared" si="1"/>
        <v>10.526315789473685</v>
      </c>
      <c r="L18" s="68" t="s">
        <v>297</v>
      </c>
      <c r="M18" s="95"/>
      <c r="N18" s="6"/>
      <c r="O18" s="6"/>
      <c r="P18" s="6"/>
      <c r="Q18" s="6"/>
      <c r="R18" s="6"/>
      <c r="S18" s="6"/>
      <c r="T18" s="6"/>
    </row>
    <row r="19" spans="1:20">
      <c r="A19" s="7" t="s">
        <v>14</v>
      </c>
      <c r="B19" s="6" t="s">
        <v>21</v>
      </c>
      <c r="C19" s="17" t="s">
        <v>313</v>
      </c>
      <c r="D19" s="6" t="s">
        <v>5</v>
      </c>
      <c r="E19" s="6" t="s">
        <v>4</v>
      </c>
      <c r="F19" s="6" t="s">
        <v>170</v>
      </c>
      <c r="G19" s="6">
        <v>11.71</v>
      </c>
      <c r="H19" s="4"/>
      <c r="I19" s="4">
        <f t="shared" si="0"/>
        <v>3.2931490738018363</v>
      </c>
      <c r="J19" s="5">
        <f t="shared" si="1"/>
        <v>3.2931490738018363</v>
      </c>
      <c r="L19" s="9" t="s">
        <v>298</v>
      </c>
      <c r="M19" s="95" t="s">
        <v>299</v>
      </c>
      <c r="N19" s="17"/>
      <c r="O19" s="17"/>
      <c r="P19" s="17"/>
      <c r="Q19" s="17"/>
      <c r="R19" s="17"/>
      <c r="S19" s="17"/>
      <c r="T19" s="17"/>
    </row>
    <row r="20" spans="1:20">
      <c r="A20" s="7" t="s">
        <v>14</v>
      </c>
      <c r="B20" s="6" t="s">
        <v>16</v>
      </c>
      <c r="C20" s="17" t="s">
        <v>313</v>
      </c>
      <c r="D20" s="6" t="s">
        <v>5</v>
      </c>
      <c r="E20" s="6" t="s">
        <v>4</v>
      </c>
      <c r="F20" s="6" t="s">
        <v>170</v>
      </c>
      <c r="G20" s="6">
        <v>11.58</v>
      </c>
      <c r="H20" s="6"/>
      <c r="I20" s="4">
        <f t="shared" si="0"/>
        <v>2.1464275213172663</v>
      </c>
      <c r="J20" s="5">
        <f t="shared" si="1"/>
        <v>2.1464275213172663</v>
      </c>
      <c r="L20" s="9" t="s">
        <v>300</v>
      </c>
      <c r="M20" s="95" t="s">
        <v>301</v>
      </c>
      <c r="N20" s="17"/>
      <c r="O20" s="17"/>
      <c r="P20" s="17"/>
      <c r="Q20" s="17"/>
      <c r="R20" s="17"/>
      <c r="S20" s="17"/>
      <c r="T20" s="17"/>
    </row>
    <row r="21" spans="1:20">
      <c r="A21" s="7" t="s">
        <v>29</v>
      </c>
      <c r="B21" s="6" t="s">
        <v>30</v>
      </c>
      <c r="C21" s="17" t="s">
        <v>313</v>
      </c>
      <c r="D21" s="6" t="s">
        <v>12</v>
      </c>
      <c r="E21" s="6" t="s">
        <v>4</v>
      </c>
      <c r="F21" s="24" t="s">
        <v>125</v>
      </c>
      <c r="G21" s="6">
        <v>19.36</v>
      </c>
      <c r="H21" s="4"/>
      <c r="I21" s="4">
        <f t="shared" si="0"/>
        <v>70.773301970008831</v>
      </c>
      <c r="J21" s="5">
        <f t="shared" si="1"/>
        <v>70.773301970008831</v>
      </c>
      <c r="L21" s="9" t="s">
        <v>302</v>
      </c>
      <c r="M21" s="95" t="s">
        <v>303</v>
      </c>
      <c r="N21" s="17"/>
      <c r="O21" s="17"/>
      <c r="P21" s="17"/>
      <c r="Q21" s="17"/>
      <c r="R21" s="17"/>
      <c r="S21" s="17"/>
      <c r="T21" s="17"/>
    </row>
    <row r="22" spans="1:20">
      <c r="A22" s="7" t="s">
        <v>24</v>
      </c>
      <c r="B22" s="6" t="s">
        <v>25</v>
      </c>
      <c r="C22" s="17" t="s">
        <v>313</v>
      </c>
      <c r="D22" s="6" t="s">
        <v>5</v>
      </c>
      <c r="E22" s="6" t="s">
        <v>4</v>
      </c>
      <c r="F22" s="24" t="s">
        <v>125</v>
      </c>
      <c r="G22" s="6">
        <v>23.12</v>
      </c>
      <c r="H22" s="6"/>
      <c r="I22" s="4">
        <f t="shared" si="0"/>
        <v>103.94001764187007</v>
      </c>
      <c r="J22" s="5">
        <f t="shared" si="1"/>
        <v>103.94001764187007</v>
      </c>
    </row>
    <row r="23" spans="1:20">
      <c r="A23" s="7" t="s">
        <v>14</v>
      </c>
      <c r="B23" s="6" t="s">
        <v>13</v>
      </c>
      <c r="C23" s="17" t="s">
        <v>313</v>
      </c>
      <c r="D23" s="6" t="s">
        <v>12</v>
      </c>
      <c r="E23" s="6" t="s">
        <v>4</v>
      </c>
      <c r="F23" s="24" t="s">
        <v>125</v>
      </c>
      <c r="G23" s="6">
        <v>19.78</v>
      </c>
      <c r="H23" s="6"/>
      <c r="I23" s="4">
        <f t="shared" si="0"/>
        <v>74.478094678035887</v>
      </c>
      <c r="J23" s="5">
        <f>AVERAGE(I23:I24)</f>
        <v>72.27286092325788</v>
      </c>
    </row>
    <row r="24" spans="1:20">
      <c r="A24" s="7" t="s">
        <v>14</v>
      </c>
      <c r="B24" s="6" t="s">
        <v>13</v>
      </c>
      <c r="C24" s="17" t="s">
        <v>313</v>
      </c>
      <c r="D24" s="6" t="s">
        <v>12</v>
      </c>
      <c r="E24" s="6" t="s">
        <v>4</v>
      </c>
      <c r="F24" s="24" t="s">
        <v>125</v>
      </c>
      <c r="G24" s="6">
        <v>19.28</v>
      </c>
      <c r="H24" s="6"/>
      <c r="I24" s="4">
        <f t="shared" si="0"/>
        <v>70.067627168479873</v>
      </c>
      <c r="J24" s="67"/>
    </row>
    <row r="25" spans="1:20">
      <c r="A25" s="7" t="s">
        <v>7</v>
      </c>
      <c r="B25" s="6" t="s">
        <v>8</v>
      </c>
      <c r="C25" s="17" t="s">
        <v>313</v>
      </c>
      <c r="D25" s="6" t="s">
        <v>5</v>
      </c>
      <c r="E25" s="6" t="s">
        <v>4</v>
      </c>
      <c r="F25" s="24" t="s">
        <v>125</v>
      </c>
      <c r="G25" s="6">
        <v>19.850000000000001</v>
      </c>
      <c r="H25" s="6"/>
      <c r="I25" s="4">
        <f t="shared" si="0"/>
        <v>75.095560129373737</v>
      </c>
      <c r="J25" s="5">
        <f>I25</f>
        <v>75.095560129373737</v>
      </c>
    </row>
    <row r="26" spans="1:20">
      <c r="A26" s="7" t="s">
        <v>7</v>
      </c>
      <c r="B26" s="6" t="s">
        <v>6</v>
      </c>
      <c r="C26" s="17" t="s">
        <v>313</v>
      </c>
      <c r="D26" s="6" t="s">
        <v>5</v>
      </c>
      <c r="E26" s="6" t="s">
        <v>4</v>
      </c>
      <c r="F26" s="24" t="s">
        <v>125</v>
      </c>
      <c r="G26" s="6">
        <v>20.9</v>
      </c>
      <c r="H26" s="5">
        <f>AVERAGE(G5:G13)</f>
        <v>11.336666666666666</v>
      </c>
      <c r="I26" s="4">
        <f t="shared" si="0"/>
        <v>84.35754189944133</v>
      </c>
      <c r="J26" s="5">
        <f>I26</f>
        <v>84.35754189944133</v>
      </c>
    </row>
    <row r="27" spans="1:20">
      <c r="A27" s="2" t="s">
        <v>3</v>
      </c>
      <c r="F27" s="1"/>
      <c r="J27" t="s">
        <v>2</v>
      </c>
    </row>
    <row r="28" spans="1:20">
      <c r="A28" t="s">
        <v>1</v>
      </c>
    </row>
    <row r="29" spans="1:20">
      <c r="A29" t="s">
        <v>0</v>
      </c>
    </row>
  </sheetData>
  <sortState xmlns:xlrd2="http://schemas.microsoft.com/office/spreadsheetml/2017/richdata2" ref="A5:H29">
    <sortCondition ref="D5:D2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8DD3A-0FD6-7B4F-91AF-1F9A4A2FC79C}">
  <dimension ref="A1:AU98"/>
  <sheetViews>
    <sheetView topLeftCell="A7" zoomScale="58" workbookViewId="0">
      <selection activeCell="N54" sqref="N54"/>
    </sheetView>
  </sheetViews>
  <sheetFormatPr baseColWidth="10" defaultRowHeight="16"/>
  <cols>
    <col min="1" max="1" width="16.83203125" style="3" customWidth="1"/>
    <col min="2" max="3" width="10.83203125" style="3"/>
    <col min="4" max="4" width="26.6640625" style="3" customWidth="1"/>
    <col min="5" max="8" width="10.83203125" style="3"/>
    <col min="9" max="9" width="20.83203125" style="3" customWidth="1"/>
    <col min="10" max="10" width="15.33203125" style="3" bestFit="1" customWidth="1"/>
    <col min="11" max="11" width="12" style="3" bestFit="1" customWidth="1"/>
    <col min="12" max="12" width="10.83203125" style="3"/>
    <col min="13" max="13" width="41" customWidth="1"/>
    <col min="15" max="15" width="20.5" customWidth="1"/>
    <col min="18" max="18" width="17.83203125" customWidth="1"/>
    <col min="20" max="20" width="20.83203125" customWidth="1"/>
  </cols>
  <sheetData>
    <row r="1" spans="1:47">
      <c r="A1" s="36" t="s">
        <v>326</v>
      </c>
      <c r="L1"/>
    </row>
    <row r="3" spans="1:47">
      <c r="A3" s="42" t="s">
        <v>316</v>
      </c>
      <c r="B3" s="43"/>
      <c r="C3" s="43"/>
      <c r="D3" s="43"/>
      <c r="E3" s="43"/>
      <c r="F3" s="43"/>
      <c r="G3" s="43"/>
      <c r="H3" s="43"/>
      <c r="I3" s="43"/>
      <c r="J3" s="43"/>
      <c r="K3" s="44"/>
      <c r="M3" s="69" t="s">
        <v>141</v>
      </c>
      <c r="N3" s="70"/>
      <c r="O3" s="70"/>
      <c r="P3" s="70"/>
      <c r="Q3" s="70"/>
      <c r="R3" s="70"/>
      <c r="S3" s="70"/>
      <c r="T3" s="70"/>
      <c r="U3" s="70"/>
    </row>
    <row r="4" spans="1:47">
      <c r="A4" s="53" t="s">
        <v>49</v>
      </c>
      <c r="B4" s="13" t="s">
        <v>51</v>
      </c>
      <c r="C4" s="13" t="s">
        <v>312</v>
      </c>
      <c r="D4" s="13" t="s">
        <v>46</v>
      </c>
      <c r="E4" s="13" t="s">
        <v>45</v>
      </c>
      <c r="F4" s="13" t="s">
        <v>47</v>
      </c>
      <c r="G4" s="54" t="s">
        <v>52</v>
      </c>
      <c r="H4" s="13" t="s">
        <v>53</v>
      </c>
      <c r="I4" s="55" t="s">
        <v>172</v>
      </c>
      <c r="J4" s="13" t="s">
        <v>54</v>
      </c>
      <c r="K4" s="13" t="s">
        <v>175</v>
      </c>
      <c r="M4" s="9" t="s">
        <v>84</v>
      </c>
      <c r="N4" s="9">
        <v>1</v>
      </c>
      <c r="O4" s="9"/>
      <c r="P4" s="9"/>
      <c r="Q4" s="52"/>
      <c r="R4" s="52"/>
      <c r="S4" s="9"/>
      <c r="T4" s="17"/>
      <c r="U4" s="17"/>
      <c r="Y4" s="37"/>
      <c r="Z4" s="38"/>
      <c r="AA4" s="38"/>
      <c r="AB4" s="38"/>
      <c r="AC4" s="38"/>
      <c r="AD4" s="38"/>
      <c r="AE4" s="38"/>
      <c r="AG4" s="37"/>
      <c r="AH4" s="38"/>
      <c r="AI4" s="38"/>
      <c r="AJ4" s="38"/>
      <c r="AK4" s="38"/>
      <c r="AL4" s="38"/>
      <c r="AM4" s="38"/>
      <c r="AO4" s="37"/>
      <c r="AP4" s="38"/>
      <c r="AQ4" s="38"/>
      <c r="AR4" s="38"/>
      <c r="AS4" s="38"/>
      <c r="AT4" s="38"/>
      <c r="AU4" s="38"/>
    </row>
    <row r="5" spans="1:47">
      <c r="A5" s="17" t="s">
        <v>58</v>
      </c>
      <c r="B5" s="24" t="s">
        <v>126</v>
      </c>
      <c r="C5" s="24" t="s">
        <v>314</v>
      </c>
      <c r="D5" s="6" t="s">
        <v>17</v>
      </c>
      <c r="E5" s="6" t="s">
        <v>60</v>
      </c>
      <c r="F5" s="6" t="s">
        <v>5</v>
      </c>
      <c r="G5" s="6">
        <v>794.57</v>
      </c>
      <c r="H5" s="6">
        <v>8112.47</v>
      </c>
      <c r="I5" s="6">
        <v>2.58</v>
      </c>
      <c r="J5" s="56">
        <f>H5-(G5*I5)</f>
        <v>6062.4794000000002</v>
      </c>
      <c r="K5" s="4">
        <f t="shared" ref="K5:K36" si="0">J5/1000</f>
        <v>6.0624794</v>
      </c>
      <c r="M5" s="9" t="s">
        <v>85</v>
      </c>
      <c r="N5" s="9">
        <v>10</v>
      </c>
      <c r="O5" s="9"/>
      <c r="P5" s="9"/>
      <c r="Q5" s="52"/>
      <c r="R5" s="52"/>
      <c r="S5" s="9"/>
      <c r="T5" s="17"/>
      <c r="U5" s="17"/>
      <c r="Y5" s="1"/>
      <c r="Z5" s="1"/>
      <c r="AA5" s="39"/>
      <c r="AB5" s="1"/>
      <c r="AC5" s="40"/>
      <c r="AD5" s="1"/>
      <c r="AE5" s="1"/>
      <c r="AG5" s="1"/>
      <c r="AH5" s="1"/>
      <c r="AI5" s="39"/>
      <c r="AJ5" s="1"/>
      <c r="AK5" s="40"/>
      <c r="AL5" s="1"/>
      <c r="AM5" s="1"/>
      <c r="AO5" s="1"/>
      <c r="AP5" s="1"/>
      <c r="AQ5" s="39"/>
      <c r="AR5" s="1"/>
      <c r="AS5" s="40"/>
      <c r="AT5" s="1"/>
      <c r="AU5" s="1"/>
    </row>
    <row r="6" spans="1:47">
      <c r="A6" s="17" t="s">
        <v>58</v>
      </c>
      <c r="B6" s="24" t="s">
        <v>126</v>
      </c>
      <c r="C6" s="24" t="s">
        <v>314</v>
      </c>
      <c r="D6" s="6" t="s">
        <v>17</v>
      </c>
      <c r="E6" s="6" t="s">
        <v>60</v>
      </c>
      <c r="F6" s="6" t="s">
        <v>5</v>
      </c>
      <c r="G6" s="6">
        <v>489.42</v>
      </c>
      <c r="H6" s="6">
        <v>11226.18</v>
      </c>
      <c r="I6" s="6">
        <v>2.58</v>
      </c>
      <c r="J6" s="56">
        <f t="shared" ref="J6:J36" si="1">H6-(G6*I6)</f>
        <v>9963.4763999999996</v>
      </c>
      <c r="K6" s="4">
        <f t="shared" si="0"/>
        <v>9.9634763999999993</v>
      </c>
      <c r="M6" s="9" t="s">
        <v>86</v>
      </c>
      <c r="N6" s="9">
        <v>0.05</v>
      </c>
      <c r="O6" s="9"/>
      <c r="P6" s="9"/>
      <c r="Q6" s="9"/>
      <c r="R6" s="9"/>
      <c r="S6" s="9"/>
      <c r="T6" s="17"/>
      <c r="U6" s="17"/>
      <c r="Y6" s="19"/>
      <c r="AD6" s="20"/>
      <c r="AF6" s="18"/>
      <c r="AG6" s="19"/>
      <c r="AL6" s="20"/>
      <c r="AN6" s="18"/>
      <c r="AO6" s="19"/>
      <c r="AT6" s="20"/>
    </row>
    <row r="7" spans="1:47">
      <c r="A7" s="17" t="s">
        <v>58</v>
      </c>
      <c r="B7" s="24" t="s">
        <v>126</v>
      </c>
      <c r="C7" s="24" t="s">
        <v>314</v>
      </c>
      <c r="D7" s="6" t="s">
        <v>17</v>
      </c>
      <c r="E7" s="6" t="s">
        <v>60</v>
      </c>
      <c r="F7" s="6" t="s">
        <v>5</v>
      </c>
      <c r="G7" s="6">
        <v>183.57</v>
      </c>
      <c r="H7" s="6">
        <v>1856.21</v>
      </c>
      <c r="I7" s="6">
        <v>1.45</v>
      </c>
      <c r="J7" s="56">
        <f t="shared" si="1"/>
        <v>1590.0335</v>
      </c>
      <c r="K7" s="4">
        <f t="shared" si="0"/>
        <v>1.5900335000000001</v>
      </c>
      <c r="M7" s="9"/>
      <c r="N7" s="9"/>
      <c r="O7" s="9"/>
      <c r="P7" s="9"/>
      <c r="Q7" s="9"/>
      <c r="R7" s="9"/>
      <c r="S7" s="9"/>
      <c r="T7" s="17"/>
      <c r="U7" s="17"/>
      <c r="Y7" s="19"/>
      <c r="AD7" s="20"/>
      <c r="AF7" s="18"/>
      <c r="AG7" s="19"/>
      <c r="AL7" s="20"/>
      <c r="AN7" s="18"/>
      <c r="AO7" s="19"/>
      <c r="AT7" s="20"/>
    </row>
    <row r="8" spans="1:47">
      <c r="A8" s="17" t="s">
        <v>58</v>
      </c>
      <c r="B8" s="24" t="s">
        <v>126</v>
      </c>
      <c r="C8" s="24" t="s">
        <v>314</v>
      </c>
      <c r="D8" s="6" t="s">
        <v>17</v>
      </c>
      <c r="E8" s="6" t="s">
        <v>60</v>
      </c>
      <c r="F8" s="6" t="s">
        <v>5</v>
      </c>
      <c r="G8" s="6">
        <v>551.26</v>
      </c>
      <c r="H8" s="6">
        <v>6004.62</v>
      </c>
      <c r="I8" s="6">
        <v>1.9</v>
      </c>
      <c r="J8" s="56">
        <f t="shared" si="1"/>
        <v>4957.2259999999997</v>
      </c>
      <c r="K8" s="4">
        <f t="shared" si="0"/>
        <v>4.9572259999999995</v>
      </c>
      <c r="M8" s="68" t="s">
        <v>87</v>
      </c>
      <c r="N8" s="68" t="s">
        <v>88</v>
      </c>
      <c r="O8" s="68" t="s">
        <v>89</v>
      </c>
      <c r="P8" s="68" t="s">
        <v>90</v>
      </c>
      <c r="Q8" s="68" t="s">
        <v>42</v>
      </c>
      <c r="R8" s="68" t="s">
        <v>91</v>
      </c>
      <c r="S8" s="68"/>
      <c r="T8" s="68" t="s">
        <v>311</v>
      </c>
      <c r="U8" s="71"/>
      <c r="Y8" s="19"/>
      <c r="AD8" s="20"/>
      <c r="AF8" s="18"/>
      <c r="AG8" s="19"/>
      <c r="AL8" s="20"/>
      <c r="AN8" s="18"/>
      <c r="AO8" s="19"/>
      <c r="AT8" s="20"/>
    </row>
    <row r="9" spans="1:47">
      <c r="A9" s="17" t="s">
        <v>58</v>
      </c>
      <c r="B9" s="24" t="s">
        <v>126</v>
      </c>
      <c r="C9" s="24" t="s">
        <v>314</v>
      </c>
      <c r="D9" s="6" t="s">
        <v>17</v>
      </c>
      <c r="E9" s="6" t="s">
        <v>60</v>
      </c>
      <c r="F9" s="6" t="s">
        <v>5</v>
      </c>
      <c r="G9" s="6">
        <v>199.9</v>
      </c>
      <c r="H9" s="6">
        <v>3136.61</v>
      </c>
      <c r="I9" s="6">
        <v>2.11</v>
      </c>
      <c r="J9" s="56">
        <f t="shared" si="1"/>
        <v>2714.8209999999999</v>
      </c>
      <c r="K9" s="4">
        <f t="shared" si="0"/>
        <v>2.7148209999999997</v>
      </c>
      <c r="M9" s="9" t="s">
        <v>185</v>
      </c>
      <c r="N9" s="9">
        <v>-8.9190000000000005</v>
      </c>
      <c r="O9" s="9" t="s">
        <v>186</v>
      </c>
      <c r="P9" s="9" t="s">
        <v>34</v>
      </c>
      <c r="Q9" s="6" t="s">
        <v>38</v>
      </c>
      <c r="R9" s="6" t="s">
        <v>37</v>
      </c>
      <c r="S9" s="6" t="s">
        <v>92</v>
      </c>
      <c r="T9" s="6">
        <v>1.53482417899142E-4</v>
      </c>
      <c r="U9" s="6"/>
      <c r="Y9" s="19"/>
      <c r="AC9" s="41"/>
      <c r="AD9" s="20"/>
      <c r="AF9" s="18"/>
      <c r="AG9" s="19"/>
      <c r="AL9" s="20"/>
      <c r="AN9" s="18"/>
      <c r="AO9" s="19"/>
      <c r="AT9" s="20"/>
    </row>
    <row r="10" spans="1:47">
      <c r="A10" s="17" t="s">
        <v>58</v>
      </c>
      <c r="B10" s="24" t="s">
        <v>126</v>
      </c>
      <c r="C10" s="24" t="s">
        <v>314</v>
      </c>
      <c r="D10" s="6" t="s">
        <v>17</v>
      </c>
      <c r="E10" s="6" t="s">
        <v>60</v>
      </c>
      <c r="F10" s="6" t="s">
        <v>5</v>
      </c>
      <c r="G10" s="6">
        <v>296.98</v>
      </c>
      <c r="H10" s="6">
        <v>5016.82</v>
      </c>
      <c r="I10" s="6">
        <v>2.11</v>
      </c>
      <c r="J10" s="56">
        <f t="shared" si="1"/>
        <v>4390.1921999999995</v>
      </c>
      <c r="K10" s="4">
        <f t="shared" si="0"/>
        <v>4.3901921999999995</v>
      </c>
      <c r="M10" s="9" t="s">
        <v>187</v>
      </c>
      <c r="N10" s="9">
        <v>-0.96970000000000001</v>
      </c>
      <c r="O10" s="9" t="s">
        <v>188</v>
      </c>
      <c r="P10" s="9" t="s">
        <v>32</v>
      </c>
      <c r="Q10" s="6" t="s">
        <v>31</v>
      </c>
      <c r="R10" s="6">
        <v>0.99250000000000005</v>
      </c>
      <c r="S10" s="6" t="s">
        <v>93</v>
      </c>
      <c r="T10" s="6">
        <v>0.99250000000000005</v>
      </c>
      <c r="U10" s="6"/>
      <c r="Y10" s="19"/>
      <c r="AD10" s="20"/>
      <c r="AF10" s="18"/>
      <c r="AG10" s="19"/>
      <c r="AL10" s="20"/>
      <c r="AN10" s="18"/>
      <c r="AO10" s="19"/>
      <c r="AT10" s="20"/>
    </row>
    <row r="11" spans="1:47">
      <c r="A11" s="17" t="s">
        <v>58</v>
      </c>
      <c r="B11" s="24" t="s">
        <v>126</v>
      </c>
      <c r="C11" s="24" t="s">
        <v>314</v>
      </c>
      <c r="D11" s="6" t="s">
        <v>17</v>
      </c>
      <c r="E11" s="6" t="s">
        <v>60</v>
      </c>
      <c r="F11" s="6" t="s">
        <v>5</v>
      </c>
      <c r="G11" s="6">
        <v>649.70000000000005</v>
      </c>
      <c r="H11" s="6">
        <v>11291.15</v>
      </c>
      <c r="I11" s="6">
        <v>2.0299999999999998</v>
      </c>
      <c r="J11" s="56">
        <f t="shared" si="1"/>
        <v>9972.259</v>
      </c>
      <c r="K11" s="4">
        <f t="shared" si="0"/>
        <v>9.9722589999999993</v>
      </c>
      <c r="M11" s="9" t="s">
        <v>189</v>
      </c>
      <c r="N11" s="9">
        <v>-4.7709999999999999</v>
      </c>
      <c r="O11" s="9" t="s">
        <v>190</v>
      </c>
      <c r="P11" s="9" t="s">
        <v>32</v>
      </c>
      <c r="Q11" s="6" t="s">
        <v>31</v>
      </c>
      <c r="R11" s="6">
        <v>0.23849999999999999</v>
      </c>
      <c r="S11" s="6" t="s">
        <v>94</v>
      </c>
      <c r="T11" s="6">
        <v>0.23849999999999999</v>
      </c>
      <c r="U11" s="6"/>
      <c r="Y11" s="19"/>
      <c r="AD11" s="20"/>
      <c r="AF11" s="18"/>
      <c r="AG11" s="19"/>
      <c r="AL11" s="20"/>
      <c r="AN11" s="18"/>
      <c r="AO11" s="19"/>
      <c r="AT11" s="20"/>
    </row>
    <row r="12" spans="1:47">
      <c r="A12" s="17" t="s">
        <v>58</v>
      </c>
      <c r="B12" s="24" t="s">
        <v>126</v>
      </c>
      <c r="C12" s="24" t="s">
        <v>314</v>
      </c>
      <c r="D12" s="6" t="s">
        <v>17</v>
      </c>
      <c r="E12" s="6" t="s">
        <v>60</v>
      </c>
      <c r="F12" s="6" t="s">
        <v>5</v>
      </c>
      <c r="G12" s="6">
        <v>119.99</v>
      </c>
      <c r="H12" s="6">
        <v>1820.41</v>
      </c>
      <c r="I12" s="6">
        <v>2.0299999999999998</v>
      </c>
      <c r="J12" s="56">
        <f t="shared" si="1"/>
        <v>1576.8303000000001</v>
      </c>
      <c r="K12" s="4">
        <f t="shared" si="0"/>
        <v>1.5768303000000001</v>
      </c>
      <c r="M12" s="9" t="s">
        <v>191</v>
      </c>
      <c r="N12" s="9">
        <v>-0.4798</v>
      </c>
      <c r="O12" s="9" t="s">
        <v>192</v>
      </c>
      <c r="P12" s="9" t="s">
        <v>32</v>
      </c>
      <c r="Q12" s="6" t="s">
        <v>31</v>
      </c>
      <c r="R12" s="6">
        <v>0.99939999999999996</v>
      </c>
      <c r="S12" s="6" t="s">
        <v>193</v>
      </c>
      <c r="T12" s="6">
        <v>0.99939999999999996</v>
      </c>
      <c r="U12" s="6"/>
      <c r="Y12" s="19"/>
      <c r="AD12" s="20"/>
      <c r="AF12" s="18"/>
      <c r="AG12" s="19"/>
      <c r="AL12" s="20"/>
      <c r="AN12" s="18"/>
      <c r="AO12" s="19"/>
      <c r="AT12" s="20"/>
    </row>
    <row r="13" spans="1:47">
      <c r="A13" s="17" t="s">
        <v>58</v>
      </c>
      <c r="B13" s="24" t="s">
        <v>126</v>
      </c>
      <c r="C13" s="24" t="s">
        <v>314</v>
      </c>
      <c r="D13" s="6" t="s">
        <v>17</v>
      </c>
      <c r="E13" s="6" t="s">
        <v>60</v>
      </c>
      <c r="F13" s="6" t="s">
        <v>5</v>
      </c>
      <c r="G13" s="6">
        <v>398.2</v>
      </c>
      <c r="H13" s="6">
        <v>3664.47</v>
      </c>
      <c r="I13" s="6">
        <v>2.67</v>
      </c>
      <c r="J13" s="56">
        <f t="shared" si="1"/>
        <v>2601.2759999999998</v>
      </c>
      <c r="K13" s="4">
        <f t="shared" si="0"/>
        <v>2.6012759999999999</v>
      </c>
      <c r="M13" s="9" t="s">
        <v>168</v>
      </c>
      <c r="N13" s="9">
        <v>7.9489999999999998</v>
      </c>
      <c r="O13" s="9" t="s">
        <v>194</v>
      </c>
      <c r="P13" s="9" t="s">
        <v>34</v>
      </c>
      <c r="Q13" s="6" t="s">
        <v>33</v>
      </c>
      <c r="R13" s="6">
        <v>2.2000000000000001E-3</v>
      </c>
      <c r="S13" s="6" t="s">
        <v>95</v>
      </c>
      <c r="T13" s="6">
        <v>8.7584347031098801E-3</v>
      </c>
      <c r="U13" s="6"/>
      <c r="Y13" s="19"/>
      <c r="AD13" s="20"/>
      <c r="AF13" s="18"/>
      <c r="AG13" s="19"/>
      <c r="AL13" s="20"/>
      <c r="AN13" s="18"/>
      <c r="AO13" s="19"/>
      <c r="AT13" s="20"/>
    </row>
    <row r="14" spans="1:47">
      <c r="A14" s="17" t="s">
        <v>58</v>
      </c>
      <c r="B14" s="24" t="s">
        <v>126</v>
      </c>
      <c r="C14" s="24" t="s">
        <v>314</v>
      </c>
      <c r="D14" s="6" t="s">
        <v>17</v>
      </c>
      <c r="E14" s="6" t="s">
        <v>60</v>
      </c>
      <c r="F14" s="6" t="s">
        <v>5</v>
      </c>
      <c r="G14" s="6">
        <v>211.33</v>
      </c>
      <c r="H14" s="6">
        <v>4379.03</v>
      </c>
      <c r="I14" s="6">
        <v>1.96</v>
      </c>
      <c r="J14" s="56">
        <f t="shared" si="1"/>
        <v>3964.8231999999998</v>
      </c>
      <c r="K14" s="4">
        <f t="shared" si="0"/>
        <v>3.9648231999999997</v>
      </c>
      <c r="M14" s="6" t="s">
        <v>195</v>
      </c>
      <c r="N14" s="6">
        <v>4.1479999999999997</v>
      </c>
      <c r="O14" s="6" t="s">
        <v>196</v>
      </c>
      <c r="P14" s="6" t="s">
        <v>32</v>
      </c>
      <c r="Q14" s="6" t="s">
        <v>31</v>
      </c>
      <c r="R14" s="6">
        <v>0.30349999999999999</v>
      </c>
      <c r="S14" s="6" t="s">
        <v>96</v>
      </c>
      <c r="T14" s="6">
        <v>0.30349999999999999</v>
      </c>
      <c r="U14" s="6"/>
      <c r="Y14" s="19"/>
      <c r="AD14" s="20"/>
      <c r="AF14" s="18"/>
      <c r="AG14" s="19"/>
      <c r="AL14" s="20"/>
      <c r="AN14" s="18"/>
      <c r="AO14" s="19"/>
      <c r="AT14" s="20"/>
    </row>
    <row r="15" spans="1:47">
      <c r="A15" s="17" t="s">
        <v>58</v>
      </c>
      <c r="B15" s="24" t="s">
        <v>126</v>
      </c>
      <c r="C15" s="24" t="s">
        <v>314</v>
      </c>
      <c r="D15" s="6" t="s">
        <v>17</v>
      </c>
      <c r="E15" s="6" t="s">
        <v>60</v>
      </c>
      <c r="F15" s="6" t="s">
        <v>5</v>
      </c>
      <c r="G15" s="6">
        <v>122.23</v>
      </c>
      <c r="H15" s="6">
        <v>1652.35</v>
      </c>
      <c r="I15" s="6">
        <v>3.54</v>
      </c>
      <c r="J15" s="56">
        <f t="shared" si="1"/>
        <v>1219.6558</v>
      </c>
      <c r="K15" s="4">
        <f t="shared" si="0"/>
        <v>1.2196558</v>
      </c>
      <c r="M15" s="6" t="s">
        <v>169</v>
      </c>
      <c r="N15" s="6">
        <v>8.4390000000000001</v>
      </c>
      <c r="O15" s="6" t="s">
        <v>197</v>
      </c>
      <c r="P15" s="6" t="s">
        <v>34</v>
      </c>
      <c r="Q15" s="6" t="s">
        <v>106</v>
      </c>
      <c r="R15" s="6">
        <v>5.0000000000000001E-4</v>
      </c>
      <c r="S15" s="6" t="s">
        <v>198</v>
      </c>
      <c r="T15" s="6">
        <v>1.95197814953251E-4</v>
      </c>
      <c r="U15" s="6"/>
      <c r="Y15" s="19"/>
      <c r="AD15" s="20"/>
      <c r="AF15" s="18"/>
      <c r="AG15" s="19"/>
      <c r="AL15" s="20"/>
      <c r="AN15" s="18"/>
      <c r="AO15" s="19"/>
      <c r="AT15" s="20"/>
    </row>
    <row r="16" spans="1:47">
      <c r="A16" s="17" t="s">
        <v>58</v>
      </c>
      <c r="B16" s="24" t="s">
        <v>126</v>
      </c>
      <c r="C16" s="24" t="s">
        <v>314</v>
      </c>
      <c r="D16" s="6" t="s">
        <v>17</v>
      </c>
      <c r="E16" s="6" t="s">
        <v>60</v>
      </c>
      <c r="F16" s="6" t="s">
        <v>5</v>
      </c>
      <c r="G16" s="6">
        <v>210.22</v>
      </c>
      <c r="H16" s="6">
        <v>4264.6000000000004</v>
      </c>
      <c r="I16" s="6">
        <v>2.1800000000000002</v>
      </c>
      <c r="J16" s="56">
        <f t="shared" si="1"/>
        <v>3806.3204000000005</v>
      </c>
      <c r="K16" s="4">
        <f t="shared" si="0"/>
        <v>3.8063204000000006</v>
      </c>
      <c r="M16" s="6" t="s">
        <v>199</v>
      </c>
      <c r="N16" s="6">
        <v>-3.8010000000000002</v>
      </c>
      <c r="O16" s="6" t="s">
        <v>200</v>
      </c>
      <c r="P16" s="6" t="s">
        <v>32</v>
      </c>
      <c r="Q16" s="6" t="s">
        <v>31</v>
      </c>
      <c r="R16" s="6">
        <v>0.55830000000000002</v>
      </c>
      <c r="S16" s="6" t="s">
        <v>97</v>
      </c>
      <c r="T16" s="6">
        <v>0.55830000000000002</v>
      </c>
      <c r="U16" s="6"/>
      <c r="Y16" s="19"/>
      <c r="AD16" s="20"/>
      <c r="AF16" s="18"/>
      <c r="AG16" s="19"/>
      <c r="AL16" s="20"/>
      <c r="AN16" s="18"/>
      <c r="AO16" s="19"/>
      <c r="AT16" s="20"/>
    </row>
    <row r="17" spans="1:46">
      <c r="A17" s="24" t="s">
        <v>151</v>
      </c>
      <c r="B17" s="24" t="s">
        <v>40</v>
      </c>
      <c r="C17" s="24" t="s">
        <v>314</v>
      </c>
      <c r="D17" s="6" t="s">
        <v>17</v>
      </c>
      <c r="E17" s="6" t="s">
        <v>60</v>
      </c>
      <c r="F17" s="6" t="s">
        <v>5</v>
      </c>
      <c r="G17" s="6">
        <v>46.33</v>
      </c>
      <c r="H17" s="6">
        <v>876.91</v>
      </c>
      <c r="I17" s="6">
        <v>2.35</v>
      </c>
      <c r="J17" s="56">
        <f t="shared" si="1"/>
        <v>768.03449999999998</v>
      </c>
      <c r="K17" s="4">
        <f t="shared" si="0"/>
        <v>0.76803449999999995</v>
      </c>
      <c r="M17" s="6" t="s">
        <v>171</v>
      </c>
      <c r="N17" s="6">
        <v>0.4899</v>
      </c>
      <c r="O17" s="6" t="s">
        <v>201</v>
      </c>
      <c r="P17" s="6" t="s">
        <v>32</v>
      </c>
      <c r="Q17" s="6" t="s">
        <v>31</v>
      </c>
      <c r="R17" s="6">
        <v>0.99960000000000004</v>
      </c>
      <c r="S17" s="6" t="s">
        <v>202</v>
      </c>
      <c r="T17" s="6">
        <v>0.99960000000000004</v>
      </c>
      <c r="U17" s="6"/>
      <c r="Y17" s="19"/>
      <c r="AD17" s="20"/>
      <c r="AF17" s="18"/>
      <c r="AG17" s="19"/>
      <c r="AL17" s="20"/>
      <c r="AN17" s="18"/>
      <c r="AO17" s="19"/>
      <c r="AT17" s="20"/>
    </row>
    <row r="18" spans="1:46">
      <c r="A18" s="24" t="s">
        <v>151</v>
      </c>
      <c r="B18" s="24" t="s">
        <v>40</v>
      </c>
      <c r="C18" s="24" t="s">
        <v>314</v>
      </c>
      <c r="D18" s="6" t="s">
        <v>17</v>
      </c>
      <c r="E18" s="6" t="s">
        <v>60</v>
      </c>
      <c r="F18" s="6" t="s">
        <v>5</v>
      </c>
      <c r="G18" s="6">
        <v>349.38</v>
      </c>
      <c r="H18" s="6">
        <v>3923.8</v>
      </c>
      <c r="I18" s="6">
        <v>2.15</v>
      </c>
      <c r="J18" s="56">
        <f t="shared" si="1"/>
        <v>3172.6330000000003</v>
      </c>
      <c r="K18" s="4">
        <f t="shared" si="0"/>
        <v>3.1726330000000003</v>
      </c>
      <c r="M18" s="6" t="s">
        <v>203</v>
      </c>
      <c r="N18" s="6">
        <v>4.2910000000000004</v>
      </c>
      <c r="O18" s="6" t="s">
        <v>204</v>
      </c>
      <c r="P18" s="6" t="s">
        <v>32</v>
      </c>
      <c r="Q18" s="6" t="s">
        <v>31</v>
      </c>
      <c r="R18" s="6">
        <v>0.4017</v>
      </c>
      <c r="S18" s="6" t="s">
        <v>205</v>
      </c>
      <c r="T18" s="6">
        <v>0.4017</v>
      </c>
      <c r="U18" s="6"/>
      <c r="Y18" s="19"/>
      <c r="AD18" s="20"/>
      <c r="AF18" s="18"/>
      <c r="AG18" s="19"/>
      <c r="AL18" s="20"/>
      <c r="AN18" s="18"/>
      <c r="AO18" s="19"/>
      <c r="AT18" s="20"/>
    </row>
    <row r="19" spans="1:46">
      <c r="A19" s="24" t="s">
        <v>151</v>
      </c>
      <c r="B19" s="24" t="s">
        <v>40</v>
      </c>
      <c r="C19" s="24" t="s">
        <v>314</v>
      </c>
      <c r="D19" s="6" t="s">
        <v>17</v>
      </c>
      <c r="E19" s="6" t="s">
        <v>60</v>
      </c>
      <c r="F19" s="6" t="s">
        <v>5</v>
      </c>
      <c r="G19" s="6">
        <v>110.2</v>
      </c>
      <c r="H19" s="6">
        <v>2758.29</v>
      </c>
      <c r="I19" s="6">
        <v>2.15</v>
      </c>
      <c r="J19" s="56">
        <f t="shared" si="1"/>
        <v>2521.36</v>
      </c>
      <c r="K19" s="4">
        <f t="shared" si="0"/>
        <v>2.52136</v>
      </c>
      <c r="M19" s="6"/>
      <c r="N19" s="6"/>
      <c r="O19" s="6"/>
      <c r="P19" s="6"/>
      <c r="Q19" s="6"/>
      <c r="R19" s="6"/>
      <c r="S19" s="6"/>
      <c r="T19" s="6"/>
      <c r="U19" s="6"/>
      <c r="Y19" s="19"/>
      <c r="AD19" s="20"/>
      <c r="AG19" s="19"/>
      <c r="AL19" s="20"/>
      <c r="AO19" s="19"/>
      <c r="AT19" s="20"/>
    </row>
    <row r="20" spans="1:46">
      <c r="A20" s="24" t="s">
        <v>151</v>
      </c>
      <c r="B20" s="24" t="s">
        <v>40</v>
      </c>
      <c r="C20" s="24" t="s">
        <v>314</v>
      </c>
      <c r="D20" s="6" t="s">
        <v>17</v>
      </c>
      <c r="E20" s="6" t="s">
        <v>60</v>
      </c>
      <c r="F20" s="6" t="s">
        <v>5</v>
      </c>
      <c r="G20" s="6">
        <v>179.46</v>
      </c>
      <c r="H20" s="6">
        <v>3517.22</v>
      </c>
      <c r="I20" s="6">
        <v>2.15</v>
      </c>
      <c r="J20" s="56">
        <f t="shared" si="1"/>
        <v>3131.3809999999999</v>
      </c>
      <c r="K20" s="4">
        <f t="shared" si="0"/>
        <v>3.1313809999999997</v>
      </c>
      <c r="M20" s="7" t="s">
        <v>98</v>
      </c>
      <c r="N20" s="7" t="s">
        <v>99</v>
      </c>
      <c r="O20" s="7" t="s">
        <v>100</v>
      </c>
      <c r="P20" s="7" t="s">
        <v>88</v>
      </c>
      <c r="Q20" s="7" t="s">
        <v>101</v>
      </c>
      <c r="R20" s="7" t="s">
        <v>102</v>
      </c>
      <c r="S20" s="7" t="s">
        <v>103</v>
      </c>
      <c r="T20" s="7" t="s">
        <v>104</v>
      </c>
      <c r="U20" s="7" t="s">
        <v>105</v>
      </c>
      <c r="Y20" s="19"/>
      <c r="AD20" s="20"/>
      <c r="AG20" s="19"/>
      <c r="AL20" s="20"/>
      <c r="AO20" s="19"/>
      <c r="AT20" s="20"/>
    </row>
    <row r="21" spans="1:46">
      <c r="A21" s="24" t="s">
        <v>151</v>
      </c>
      <c r="B21" s="24" t="s">
        <v>40</v>
      </c>
      <c r="C21" s="24" t="s">
        <v>314</v>
      </c>
      <c r="D21" s="6" t="s">
        <v>17</v>
      </c>
      <c r="E21" s="6" t="s">
        <v>60</v>
      </c>
      <c r="F21" s="6" t="s">
        <v>5</v>
      </c>
      <c r="G21" s="6">
        <v>466.13</v>
      </c>
      <c r="H21" s="6">
        <v>6611.74</v>
      </c>
      <c r="I21" s="6">
        <v>2.39</v>
      </c>
      <c r="J21" s="56">
        <f t="shared" si="1"/>
        <v>5497.6893</v>
      </c>
      <c r="K21" s="4">
        <f t="shared" si="0"/>
        <v>5.4976893000000002</v>
      </c>
      <c r="M21" s="6" t="s">
        <v>185</v>
      </c>
      <c r="N21" s="6">
        <v>4.33</v>
      </c>
      <c r="O21" s="6">
        <v>13.25</v>
      </c>
      <c r="P21" s="6">
        <v>-8.9190000000000005</v>
      </c>
      <c r="Q21" s="6">
        <v>1.802</v>
      </c>
      <c r="R21" s="6">
        <v>20</v>
      </c>
      <c r="S21" s="6">
        <v>31</v>
      </c>
      <c r="T21" s="6">
        <v>6.9989999999999997</v>
      </c>
      <c r="U21" s="6">
        <v>86</v>
      </c>
      <c r="Y21" s="19"/>
      <c r="AD21" s="20"/>
      <c r="AG21" s="19"/>
      <c r="AL21" s="20"/>
    </row>
    <row r="22" spans="1:46">
      <c r="A22" s="24" t="s">
        <v>151</v>
      </c>
      <c r="B22" s="24" t="s">
        <v>40</v>
      </c>
      <c r="C22" s="24" t="s">
        <v>314</v>
      </c>
      <c r="D22" s="6" t="s">
        <v>17</v>
      </c>
      <c r="E22" s="6" t="s">
        <v>60</v>
      </c>
      <c r="F22" s="6" t="s">
        <v>5</v>
      </c>
      <c r="G22" s="6">
        <v>591.42999999999995</v>
      </c>
      <c r="H22" s="6">
        <v>11970.88</v>
      </c>
      <c r="I22" s="6">
        <v>2.39</v>
      </c>
      <c r="J22" s="56">
        <f t="shared" si="1"/>
        <v>10557.362299999999</v>
      </c>
      <c r="K22" s="4">
        <f t="shared" si="0"/>
        <v>10.557362299999999</v>
      </c>
      <c r="M22" s="6" t="s">
        <v>187</v>
      </c>
      <c r="N22" s="6">
        <v>4.33</v>
      </c>
      <c r="O22" s="6">
        <v>5.2990000000000004</v>
      </c>
      <c r="P22" s="6">
        <v>-0.96970000000000001</v>
      </c>
      <c r="Q22" s="6">
        <v>2.2389999999999999</v>
      </c>
      <c r="R22" s="6">
        <v>20</v>
      </c>
      <c r="S22" s="6">
        <v>13</v>
      </c>
      <c r="T22" s="6">
        <v>0.61260000000000003</v>
      </c>
      <c r="U22" s="6">
        <v>86</v>
      </c>
      <c r="Y22" s="19"/>
      <c r="AD22" s="20"/>
      <c r="AG22" s="19"/>
      <c r="AL22" s="20"/>
    </row>
    <row r="23" spans="1:46">
      <c r="A23" s="24" t="s">
        <v>151</v>
      </c>
      <c r="B23" s="24" t="s">
        <v>40</v>
      </c>
      <c r="C23" s="24" t="s">
        <v>314</v>
      </c>
      <c r="D23" s="6" t="s">
        <v>17</v>
      </c>
      <c r="E23" s="6" t="s">
        <v>60</v>
      </c>
      <c r="F23" s="6" t="s">
        <v>5</v>
      </c>
      <c r="G23" s="6">
        <v>369.39</v>
      </c>
      <c r="H23" s="6">
        <v>6981.58</v>
      </c>
      <c r="I23" s="6">
        <v>2.33</v>
      </c>
      <c r="J23" s="56">
        <f t="shared" si="1"/>
        <v>6120.9012999999995</v>
      </c>
      <c r="K23" s="4">
        <f t="shared" si="0"/>
        <v>6.1209012999999999</v>
      </c>
      <c r="M23" s="6" t="s">
        <v>189</v>
      </c>
      <c r="N23" s="6">
        <v>4.33</v>
      </c>
      <c r="O23" s="6">
        <v>9.1</v>
      </c>
      <c r="P23" s="6">
        <v>-4.7709999999999999</v>
      </c>
      <c r="Q23" s="6">
        <v>2.294</v>
      </c>
      <c r="R23" s="6">
        <v>20</v>
      </c>
      <c r="S23" s="6">
        <v>12</v>
      </c>
      <c r="T23" s="6">
        <v>2.94</v>
      </c>
      <c r="U23" s="6">
        <v>86</v>
      </c>
      <c r="Y23" s="19"/>
      <c r="AD23" s="20"/>
      <c r="AG23" s="19"/>
      <c r="AL23" s="20"/>
    </row>
    <row r="24" spans="1:46">
      <c r="A24" s="24" t="s">
        <v>151</v>
      </c>
      <c r="B24" s="24" t="s">
        <v>40</v>
      </c>
      <c r="C24" s="24" t="s">
        <v>314</v>
      </c>
      <c r="D24" s="6" t="s">
        <v>17</v>
      </c>
      <c r="E24" s="6" t="s">
        <v>60</v>
      </c>
      <c r="F24" s="6" t="s">
        <v>5</v>
      </c>
      <c r="G24" s="6">
        <v>113.67</v>
      </c>
      <c r="H24" s="6">
        <v>2182.87</v>
      </c>
      <c r="I24" s="6">
        <v>1.53</v>
      </c>
      <c r="J24" s="56">
        <f t="shared" si="1"/>
        <v>2008.9549</v>
      </c>
      <c r="K24" s="4">
        <f t="shared" si="0"/>
        <v>2.0089549</v>
      </c>
      <c r="M24" s="6" t="s">
        <v>191</v>
      </c>
      <c r="N24" s="6">
        <v>4.33</v>
      </c>
      <c r="O24" s="6">
        <v>4.8090000000000002</v>
      </c>
      <c r="P24" s="6">
        <v>-0.4798</v>
      </c>
      <c r="Q24" s="6">
        <v>2.1459999999999999</v>
      </c>
      <c r="R24" s="6">
        <v>20</v>
      </c>
      <c r="S24" s="6">
        <v>15</v>
      </c>
      <c r="T24" s="6">
        <v>0.31619999999999998</v>
      </c>
      <c r="U24" s="6">
        <v>86</v>
      </c>
      <c r="Y24" s="19"/>
      <c r="AD24" s="20"/>
      <c r="AG24" s="19"/>
      <c r="AL24" s="20"/>
    </row>
    <row r="25" spans="1:46">
      <c r="A25" s="24" t="s">
        <v>58</v>
      </c>
      <c r="B25" s="24" t="s">
        <v>127</v>
      </c>
      <c r="C25" s="24" t="s">
        <v>314</v>
      </c>
      <c r="D25" s="6" t="s">
        <v>4</v>
      </c>
      <c r="E25" s="6" t="s">
        <v>125</v>
      </c>
      <c r="F25" s="6" t="s">
        <v>12</v>
      </c>
      <c r="G25" s="6">
        <v>913.65</v>
      </c>
      <c r="H25" s="6">
        <v>23868.48</v>
      </c>
      <c r="I25" s="6">
        <v>1.9</v>
      </c>
      <c r="J25" s="56">
        <f t="shared" si="1"/>
        <v>22132.544999999998</v>
      </c>
      <c r="K25" s="4">
        <f t="shared" si="0"/>
        <v>22.132544999999997</v>
      </c>
      <c r="M25" s="6" t="s">
        <v>168</v>
      </c>
      <c r="N25" s="6">
        <v>13.25</v>
      </c>
      <c r="O25" s="6">
        <v>5.2990000000000004</v>
      </c>
      <c r="P25" s="6">
        <v>7.9489999999999998</v>
      </c>
      <c r="Q25" s="6">
        <v>2.0760000000000001</v>
      </c>
      <c r="R25" s="6">
        <v>31</v>
      </c>
      <c r="S25" s="6">
        <v>13</v>
      </c>
      <c r="T25" s="6">
        <v>5.415</v>
      </c>
      <c r="U25" s="6">
        <v>86</v>
      </c>
      <c r="Y25" s="19"/>
      <c r="AD25" s="20"/>
      <c r="AG25" s="19"/>
      <c r="AL25" s="20"/>
    </row>
    <row r="26" spans="1:46">
      <c r="A26" s="24" t="s">
        <v>58</v>
      </c>
      <c r="B26" s="24" t="s">
        <v>128</v>
      </c>
      <c r="C26" s="24" t="s">
        <v>314</v>
      </c>
      <c r="D26" s="6" t="s">
        <v>4</v>
      </c>
      <c r="E26" s="6" t="s">
        <v>125</v>
      </c>
      <c r="F26" s="6" t="s">
        <v>12</v>
      </c>
      <c r="G26" s="6">
        <v>839.03</v>
      </c>
      <c r="H26" s="6">
        <v>19397.91</v>
      </c>
      <c r="I26" s="6">
        <v>2.19</v>
      </c>
      <c r="J26" s="56">
        <f t="shared" si="1"/>
        <v>17560.434300000001</v>
      </c>
      <c r="K26" s="4">
        <f t="shared" si="0"/>
        <v>17.560434300000001</v>
      </c>
      <c r="M26" s="6" t="s">
        <v>195</v>
      </c>
      <c r="N26" s="6">
        <v>13.25</v>
      </c>
      <c r="O26" s="6">
        <v>9.1</v>
      </c>
      <c r="P26" s="6">
        <v>4.1479999999999997</v>
      </c>
      <c r="Q26" s="6">
        <v>2.1360000000000001</v>
      </c>
      <c r="R26" s="6">
        <v>31</v>
      </c>
      <c r="S26" s="6">
        <v>12</v>
      </c>
      <c r="T26" s="6">
        <v>2.746</v>
      </c>
      <c r="U26" s="6">
        <v>86</v>
      </c>
      <c r="Y26" s="19"/>
      <c r="AD26" s="20"/>
      <c r="AG26" s="19"/>
      <c r="AL26" s="20"/>
    </row>
    <row r="27" spans="1:46">
      <c r="A27" s="24" t="s">
        <v>58</v>
      </c>
      <c r="B27" s="24" t="s">
        <v>128</v>
      </c>
      <c r="C27" s="24" t="s">
        <v>314</v>
      </c>
      <c r="D27" s="6" t="s">
        <v>4</v>
      </c>
      <c r="E27" s="6" t="s">
        <v>125</v>
      </c>
      <c r="F27" s="6" t="s">
        <v>12</v>
      </c>
      <c r="G27" s="6">
        <v>466.8</v>
      </c>
      <c r="H27" s="6">
        <v>11655.12</v>
      </c>
      <c r="I27" s="6">
        <v>2.02</v>
      </c>
      <c r="J27" s="56">
        <f t="shared" si="1"/>
        <v>10712.184000000001</v>
      </c>
      <c r="K27" s="4">
        <f t="shared" si="0"/>
        <v>10.712184000000001</v>
      </c>
      <c r="M27" s="6" t="s">
        <v>169</v>
      </c>
      <c r="N27" s="6">
        <v>13.25</v>
      </c>
      <c r="O27" s="6">
        <v>4.8090000000000002</v>
      </c>
      <c r="P27" s="6">
        <v>8.4390000000000001</v>
      </c>
      <c r="Q27" s="6">
        <v>1.976</v>
      </c>
      <c r="R27" s="6">
        <v>31</v>
      </c>
      <c r="S27" s="6">
        <v>15</v>
      </c>
      <c r="T27" s="6">
        <v>6.0389999999999997</v>
      </c>
      <c r="U27" s="6">
        <v>86</v>
      </c>
      <c r="Y27" s="19"/>
      <c r="AD27" s="20"/>
      <c r="AG27" s="19"/>
      <c r="AL27" s="20"/>
    </row>
    <row r="28" spans="1:46">
      <c r="A28" s="24" t="s">
        <v>58</v>
      </c>
      <c r="B28" s="24" t="s">
        <v>128</v>
      </c>
      <c r="C28" s="24" t="s">
        <v>314</v>
      </c>
      <c r="D28" s="6" t="s">
        <v>4</v>
      </c>
      <c r="E28" s="6" t="s">
        <v>125</v>
      </c>
      <c r="F28" s="6" t="s">
        <v>12</v>
      </c>
      <c r="G28" s="6">
        <v>495.98</v>
      </c>
      <c r="H28" s="6">
        <v>10709.22</v>
      </c>
      <c r="I28" s="6">
        <v>2.02</v>
      </c>
      <c r="J28" s="56">
        <f t="shared" si="1"/>
        <v>9707.3403999999991</v>
      </c>
      <c r="K28" s="4">
        <f t="shared" si="0"/>
        <v>9.7073403999999996</v>
      </c>
      <c r="M28" s="6" t="s">
        <v>199</v>
      </c>
      <c r="N28" s="6">
        <v>5.2990000000000004</v>
      </c>
      <c r="O28" s="6">
        <v>9.1</v>
      </c>
      <c r="P28" s="6">
        <v>-3.8010000000000002</v>
      </c>
      <c r="Q28" s="6">
        <v>2.5150000000000001</v>
      </c>
      <c r="R28" s="6">
        <v>13</v>
      </c>
      <c r="S28" s="6">
        <v>12</v>
      </c>
      <c r="T28" s="6">
        <v>2.137</v>
      </c>
      <c r="U28" s="6">
        <v>86</v>
      </c>
      <c r="Y28" s="19"/>
      <c r="AD28" s="20"/>
      <c r="AG28" s="19"/>
      <c r="AL28" s="20"/>
    </row>
    <row r="29" spans="1:46">
      <c r="A29" s="24" t="s">
        <v>58</v>
      </c>
      <c r="B29" s="24" t="s">
        <v>128</v>
      </c>
      <c r="C29" s="24" t="s">
        <v>314</v>
      </c>
      <c r="D29" s="6" t="s">
        <v>4</v>
      </c>
      <c r="E29" s="6" t="s">
        <v>125</v>
      </c>
      <c r="F29" s="6" t="s">
        <v>12</v>
      </c>
      <c r="G29" s="6">
        <v>471.48</v>
      </c>
      <c r="H29" s="6">
        <v>11270.83</v>
      </c>
      <c r="I29" s="6">
        <v>2.02</v>
      </c>
      <c r="J29" s="56">
        <f t="shared" si="1"/>
        <v>10318.440399999999</v>
      </c>
      <c r="K29" s="4">
        <f t="shared" si="0"/>
        <v>10.3184404</v>
      </c>
      <c r="M29" s="6" t="s">
        <v>171</v>
      </c>
      <c r="N29" s="6">
        <v>5.2990000000000004</v>
      </c>
      <c r="O29" s="6">
        <v>4.8090000000000002</v>
      </c>
      <c r="P29" s="6">
        <v>0.4899</v>
      </c>
      <c r="Q29" s="6">
        <v>2.3809999999999998</v>
      </c>
      <c r="R29" s="6">
        <v>13</v>
      </c>
      <c r="S29" s="6">
        <v>15</v>
      </c>
      <c r="T29" s="6">
        <v>0.29099999999999998</v>
      </c>
      <c r="U29" s="6">
        <v>86</v>
      </c>
      <c r="Y29" s="19"/>
      <c r="AD29" s="20"/>
      <c r="AG29" s="19"/>
      <c r="AL29" s="20"/>
    </row>
    <row r="30" spans="1:46">
      <c r="A30" s="24" t="s">
        <v>58</v>
      </c>
      <c r="B30" s="24" t="s">
        <v>128</v>
      </c>
      <c r="C30" s="24" t="s">
        <v>314</v>
      </c>
      <c r="D30" s="6" t="s">
        <v>4</v>
      </c>
      <c r="E30" s="6" t="s">
        <v>125</v>
      </c>
      <c r="F30" s="6" t="s">
        <v>12</v>
      </c>
      <c r="G30" s="6">
        <v>547.57000000000005</v>
      </c>
      <c r="H30" s="6">
        <v>15241.6</v>
      </c>
      <c r="I30" s="6">
        <v>2.02</v>
      </c>
      <c r="J30" s="56">
        <f t="shared" si="1"/>
        <v>14135.508600000001</v>
      </c>
      <c r="K30" s="4">
        <f t="shared" si="0"/>
        <v>14.135508600000001</v>
      </c>
      <c r="M30" s="6" t="s">
        <v>203</v>
      </c>
      <c r="N30" s="6">
        <v>9.1</v>
      </c>
      <c r="O30" s="6">
        <v>4.8090000000000002</v>
      </c>
      <c r="P30" s="6">
        <v>4.2910000000000004</v>
      </c>
      <c r="Q30" s="6">
        <v>2.4340000000000002</v>
      </c>
      <c r="R30" s="6">
        <v>12</v>
      </c>
      <c r="S30" s="6">
        <v>15</v>
      </c>
      <c r="T30" s="6">
        <v>2.4929999999999999</v>
      </c>
      <c r="U30" s="6">
        <v>86</v>
      </c>
      <c r="Y30" s="19"/>
      <c r="AD30" s="20"/>
      <c r="AG30" s="19"/>
      <c r="AL30" s="20"/>
    </row>
    <row r="31" spans="1:46">
      <c r="A31" s="24" t="s">
        <v>58</v>
      </c>
      <c r="B31" s="24" t="s">
        <v>128</v>
      </c>
      <c r="C31" s="24" t="s">
        <v>314</v>
      </c>
      <c r="D31" s="6" t="s">
        <v>4</v>
      </c>
      <c r="E31" s="6" t="s">
        <v>125</v>
      </c>
      <c r="F31" s="6" t="s">
        <v>12</v>
      </c>
      <c r="G31" s="6">
        <v>1462.67</v>
      </c>
      <c r="H31" s="6">
        <v>35875.760000000002</v>
      </c>
      <c r="I31" s="6">
        <v>2.0499999999999998</v>
      </c>
      <c r="J31" s="56">
        <f t="shared" si="1"/>
        <v>32877.286500000002</v>
      </c>
      <c r="K31" s="4">
        <f t="shared" si="0"/>
        <v>32.877286500000004</v>
      </c>
      <c r="M31" s="6"/>
      <c r="N31" s="6"/>
      <c r="O31" s="6"/>
      <c r="P31" s="6"/>
      <c r="Q31" s="6"/>
      <c r="R31" s="6"/>
      <c r="S31" s="6"/>
      <c r="T31" s="6"/>
      <c r="U31" s="6"/>
      <c r="Y31" s="19"/>
      <c r="AD31" s="20"/>
      <c r="AG31" s="19"/>
      <c r="AL31" s="20"/>
    </row>
    <row r="32" spans="1:46">
      <c r="A32" s="24" t="s">
        <v>58</v>
      </c>
      <c r="B32" s="24" t="s">
        <v>127</v>
      </c>
      <c r="C32" s="24" t="s">
        <v>314</v>
      </c>
      <c r="D32" s="6" t="s">
        <v>4</v>
      </c>
      <c r="E32" s="6" t="s">
        <v>125</v>
      </c>
      <c r="F32" s="6" t="s">
        <v>12</v>
      </c>
      <c r="G32" s="6">
        <v>193.59</v>
      </c>
      <c r="H32" s="6">
        <v>3905.96</v>
      </c>
      <c r="I32" s="6">
        <v>2.0499999999999998</v>
      </c>
      <c r="J32" s="56">
        <f t="shared" si="1"/>
        <v>3509.1005</v>
      </c>
      <c r="K32" s="4">
        <f t="shared" si="0"/>
        <v>3.5091005000000002</v>
      </c>
      <c r="M32" s="7" t="s">
        <v>297</v>
      </c>
      <c r="N32" s="6"/>
      <c r="O32" s="6"/>
      <c r="P32" s="6"/>
      <c r="Q32" s="6"/>
      <c r="R32" s="6"/>
      <c r="S32" s="6"/>
      <c r="T32" s="6"/>
      <c r="U32" s="6"/>
      <c r="Y32" s="19"/>
      <c r="AD32" s="20"/>
      <c r="AG32" s="19"/>
      <c r="AL32" s="20"/>
    </row>
    <row r="33" spans="1:38">
      <c r="A33" s="24" t="s">
        <v>58</v>
      </c>
      <c r="B33" s="24" t="s">
        <v>128</v>
      </c>
      <c r="C33" s="24" t="s">
        <v>314</v>
      </c>
      <c r="D33" s="6" t="s">
        <v>4</v>
      </c>
      <c r="E33" s="6" t="s">
        <v>125</v>
      </c>
      <c r="F33" s="6" t="s">
        <v>12</v>
      </c>
      <c r="G33" s="6">
        <v>364.91</v>
      </c>
      <c r="H33" s="6">
        <v>8883.4599999999991</v>
      </c>
      <c r="I33" s="6">
        <v>2.14</v>
      </c>
      <c r="J33" s="56">
        <f t="shared" si="1"/>
        <v>8102.5525999999991</v>
      </c>
      <c r="K33" s="4">
        <f t="shared" si="0"/>
        <v>8.1025525999999992</v>
      </c>
      <c r="M33" s="6" t="s">
        <v>298</v>
      </c>
      <c r="N33" s="6" t="s">
        <v>299</v>
      </c>
      <c r="O33" s="6"/>
      <c r="P33" s="6"/>
      <c r="Q33" s="6"/>
      <c r="R33" s="6"/>
      <c r="S33" s="6"/>
      <c r="T33" s="6"/>
      <c r="U33" s="6"/>
      <c r="Y33" s="19"/>
      <c r="AD33" s="20"/>
      <c r="AG33" s="19"/>
      <c r="AL33" s="20"/>
    </row>
    <row r="34" spans="1:38">
      <c r="A34" s="24" t="s">
        <v>58</v>
      </c>
      <c r="B34" s="24" t="s">
        <v>128</v>
      </c>
      <c r="C34" s="24" t="s">
        <v>314</v>
      </c>
      <c r="D34" s="6" t="s">
        <v>4</v>
      </c>
      <c r="E34" s="6" t="s">
        <v>125</v>
      </c>
      <c r="F34" s="6" t="s">
        <v>12</v>
      </c>
      <c r="G34" s="6">
        <v>1372.32</v>
      </c>
      <c r="H34" s="6">
        <v>34725.26</v>
      </c>
      <c r="I34" s="6">
        <v>2.12</v>
      </c>
      <c r="J34" s="56">
        <f t="shared" si="1"/>
        <v>31815.941600000002</v>
      </c>
      <c r="K34" s="4">
        <f t="shared" si="0"/>
        <v>31.815941600000002</v>
      </c>
      <c r="M34" s="6" t="s">
        <v>304</v>
      </c>
      <c r="N34" s="6" t="s">
        <v>305</v>
      </c>
      <c r="O34" s="6"/>
      <c r="P34" s="6"/>
      <c r="Q34" s="6"/>
      <c r="R34" s="6"/>
      <c r="S34" s="6"/>
      <c r="T34" s="6"/>
      <c r="U34" s="6"/>
      <c r="Y34" s="19"/>
      <c r="AD34" s="20"/>
      <c r="AG34" s="19"/>
      <c r="AL34" s="20"/>
    </row>
    <row r="35" spans="1:38">
      <c r="A35" s="24" t="s">
        <v>58</v>
      </c>
      <c r="B35" s="24" t="s">
        <v>128</v>
      </c>
      <c r="C35" s="24" t="s">
        <v>314</v>
      </c>
      <c r="D35" s="6" t="s">
        <v>4</v>
      </c>
      <c r="E35" s="6" t="s">
        <v>125</v>
      </c>
      <c r="F35" s="6" t="s">
        <v>12</v>
      </c>
      <c r="G35" s="6">
        <v>522.27</v>
      </c>
      <c r="H35" s="6">
        <v>14662.3</v>
      </c>
      <c r="I35" s="6">
        <v>2.12</v>
      </c>
      <c r="J35" s="56">
        <f t="shared" si="1"/>
        <v>13555.087599999999</v>
      </c>
      <c r="K35" s="4">
        <f t="shared" si="0"/>
        <v>13.555087599999998</v>
      </c>
      <c r="M35" s="6" t="s">
        <v>300</v>
      </c>
      <c r="N35" s="6" t="s">
        <v>301</v>
      </c>
      <c r="O35" s="6"/>
      <c r="P35" s="6"/>
      <c r="Q35" s="6"/>
      <c r="R35" s="6"/>
      <c r="S35" s="6"/>
      <c r="T35" s="6"/>
      <c r="U35" s="6"/>
      <c r="Y35" s="19"/>
      <c r="AD35" s="20"/>
      <c r="AG35" s="19"/>
      <c r="AL35" s="20"/>
    </row>
    <row r="36" spans="1:38">
      <c r="A36" s="24" t="s">
        <v>58</v>
      </c>
      <c r="B36" s="24" t="s">
        <v>128</v>
      </c>
      <c r="C36" s="24" t="s">
        <v>314</v>
      </c>
      <c r="D36" s="6" t="s">
        <v>4</v>
      </c>
      <c r="E36" s="6" t="s">
        <v>125</v>
      </c>
      <c r="F36" s="6" t="s">
        <v>12</v>
      </c>
      <c r="G36" s="6">
        <v>692.67</v>
      </c>
      <c r="H36" s="6">
        <v>13087.78</v>
      </c>
      <c r="I36" s="6">
        <v>2.2799999999999998</v>
      </c>
      <c r="J36" s="56">
        <f t="shared" si="1"/>
        <v>11508.492400000001</v>
      </c>
      <c r="K36" s="4">
        <f t="shared" si="0"/>
        <v>11.508492400000002</v>
      </c>
      <c r="M36" s="6" t="s">
        <v>302</v>
      </c>
      <c r="N36" s="6" t="s">
        <v>301</v>
      </c>
      <c r="O36" s="6"/>
      <c r="P36" s="6"/>
      <c r="Q36" s="6"/>
      <c r="R36" s="6"/>
      <c r="S36" s="6"/>
      <c r="T36" s="6"/>
      <c r="U36" s="6"/>
      <c r="Y36" s="19"/>
      <c r="AD36" s="20"/>
      <c r="AG36" s="19"/>
      <c r="AL36" s="20"/>
    </row>
    <row r="37" spans="1:38">
      <c r="A37" s="24" t="s">
        <v>58</v>
      </c>
      <c r="B37" s="24" t="s">
        <v>128</v>
      </c>
      <c r="C37" s="24" t="s">
        <v>314</v>
      </c>
      <c r="D37" s="6" t="s">
        <v>4</v>
      </c>
      <c r="E37" s="6" t="s">
        <v>125</v>
      </c>
      <c r="F37" s="6" t="s">
        <v>12</v>
      </c>
      <c r="G37" s="6">
        <v>126.19</v>
      </c>
      <c r="H37" s="6">
        <v>2567.88</v>
      </c>
      <c r="I37" s="6">
        <v>2.2799999999999998</v>
      </c>
      <c r="J37" s="56">
        <f t="shared" ref="J37:J56" si="2">H37-(G37*I37)</f>
        <v>2280.1668</v>
      </c>
      <c r="K37" s="4">
        <f t="shared" ref="K37:K56" si="3">J37/1000</f>
        <v>2.2801667999999999</v>
      </c>
      <c r="M37" s="17" t="s">
        <v>306</v>
      </c>
      <c r="N37" s="17" t="s">
        <v>301</v>
      </c>
      <c r="O37" s="17"/>
      <c r="P37" s="17"/>
      <c r="Q37" s="17"/>
      <c r="R37" s="17"/>
      <c r="S37" s="17"/>
      <c r="T37" s="17"/>
      <c r="U37" s="17"/>
    </row>
    <row r="38" spans="1:38">
      <c r="A38" s="24" t="s">
        <v>58</v>
      </c>
      <c r="B38" s="24" t="s">
        <v>128</v>
      </c>
      <c r="C38" s="24" t="s">
        <v>314</v>
      </c>
      <c r="D38" s="6" t="s">
        <v>4</v>
      </c>
      <c r="E38" s="6" t="s">
        <v>125</v>
      </c>
      <c r="F38" s="6" t="s">
        <v>12</v>
      </c>
      <c r="G38" s="6">
        <v>559.37</v>
      </c>
      <c r="H38" s="6">
        <v>12971.74</v>
      </c>
      <c r="I38" s="6">
        <v>1.98</v>
      </c>
      <c r="J38" s="56">
        <f t="shared" si="2"/>
        <v>11864.187399999999</v>
      </c>
      <c r="K38" s="4">
        <f t="shared" si="3"/>
        <v>11.864187399999999</v>
      </c>
    </row>
    <row r="39" spans="1:38">
      <c r="A39" s="24" t="s">
        <v>58</v>
      </c>
      <c r="B39" s="24" t="s">
        <v>128</v>
      </c>
      <c r="C39" s="24" t="s">
        <v>314</v>
      </c>
      <c r="D39" s="6" t="s">
        <v>4</v>
      </c>
      <c r="E39" s="6" t="s">
        <v>125</v>
      </c>
      <c r="F39" s="6" t="s">
        <v>12</v>
      </c>
      <c r="G39" s="6">
        <v>1131.94</v>
      </c>
      <c r="H39" s="6">
        <v>26365.42</v>
      </c>
      <c r="I39" s="6">
        <v>1.98</v>
      </c>
      <c r="J39" s="56">
        <f t="shared" si="2"/>
        <v>24124.178799999998</v>
      </c>
      <c r="K39" s="4">
        <f t="shared" si="3"/>
        <v>24.124178799999999</v>
      </c>
    </row>
    <row r="40" spans="1:38">
      <c r="A40" s="24" t="s">
        <v>58</v>
      </c>
      <c r="B40" s="24" t="s">
        <v>128</v>
      </c>
      <c r="C40" s="24" t="s">
        <v>314</v>
      </c>
      <c r="D40" s="6" t="s">
        <v>4</v>
      </c>
      <c r="E40" s="6" t="s">
        <v>125</v>
      </c>
      <c r="F40" s="6" t="s">
        <v>12</v>
      </c>
      <c r="G40" s="6">
        <v>1511.44</v>
      </c>
      <c r="H40" s="6">
        <v>39387.800000000003</v>
      </c>
      <c r="I40" s="6">
        <v>1.75</v>
      </c>
      <c r="J40" s="56">
        <f t="shared" si="2"/>
        <v>36742.780000000006</v>
      </c>
      <c r="K40" s="4">
        <f t="shared" si="3"/>
        <v>36.742780000000003</v>
      </c>
    </row>
    <row r="41" spans="1:38">
      <c r="A41" s="24" t="s">
        <v>58</v>
      </c>
      <c r="B41" s="24" t="s">
        <v>129</v>
      </c>
      <c r="C41" s="24" t="s">
        <v>314</v>
      </c>
      <c r="D41" s="6" t="s">
        <v>4</v>
      </c>
      <c r="E41" s="6" t="s">
        <v>125</v>
      </c>
      <c r="F41" s="6" t="s">
        <v>5</v>
      </c>
      <c r="G41" s="6">
        <v>576.49</v>
      </c>
      <c r="H41" s="6">
        <v>13236.08</v>
      </c>
      <c r="I41" s="6">
        <v>2.0499999999999998</v>
      </c>
      <c r="J41" s="56">
        <f t="shared" si="2"/>
        <v>12054.2755</v>
      </c>
      <c r="K41" s="4">
        <f t="shared" si="3"/>
        <v>12.054275499999999</v>
      </c>
    </row>
    <row r="42" spans="1:38">
      <c r="A42" s="24" t="s">
        <v>58</v>
      </c>
      <c r="B42" s="24" t="s">
        <v>129</v>
      </c>
      <c r="C42" s="24" t="s">
        <v>314</v>
      </c>
      <c r="D42" s="6" t="s">
        <v>4</v>
      </c>
      <c r="E42" s="6" t="s">
        <v>125</v>
      </c>
      <c r="F42" s="6" t="s">
        <v>5</v>
      </c>
      <c r="G42" s="6">
        <v>184.73</v>
      </c>
      <c r="H42" s="6">
        <v>4817.5600000000004</v>
      </c>
      <c r="I42" s="6">
        <v>2.0499999999999998</v>
      </c>
      <c r="J42" s="56">
        <f t="shared" si="2"/>
        <v>4438.8635000000004</v>
      </c>
      <c r="K42" s="4">
        <f t="shared" si="3"/>
        <v>4.4388635000000001</v>
      </c>
    </row>
    <row r="43" spans="1:38">
      <c r="A43" s="24" t="s">
        <v>58</v>
      </c>
      <c r="B43" s="24" t="s">
        <v>129</v>
      </c>
      <c r="C43" s="24" t="s">
        <v>314</v>
      </c>
      <c r="D43" s="6" t="s">
        <v>4</v>
      </c>
      <c r="E43" s="6" t="s">
        <v>125</v>
      </c>
      <c r="F43" s="6" t="s">
        <v>5</v>
      </c>
      <c r="G43" s="6">
        <v>638.55999999999995</v>
      </c>
      <c r="H43" s="6">
        <v>11726.93</v>
      </c>
      <c r="I43" s="6">
        <v>1.99</v>
      </c>
      <c r="J43" s="56">
        <f t="shared" si="2"/>
        <v>10456.195600000001</v>
      </c>
      <c r="K43" s="4">
        <f t="shared" si="3"/>
        <v>10.456195600000001</v>
      </c>
    </row>
    <row r="44" spans="1:38">
      <c r="A44" s="24" t="s">
        <v>58</v>
      </c>
      <c r="B44" s="24" t="s">
        <v>129</v>
      </c>
      <c r="C44" s="24" t="s">
        <v>314</v>
      </c>
      <c r="D44" s="6" t="s">
        <v>4</v>
      </c>
      <c r="E44" s="6" t="s">
        <v>125</v>
      </c>
      <c r="F44" s="6" t="s">
        <v>5</v>
      </c>
      <c r="G44" s="6">
        <v>241.46</v>
      </c>
      <c r="H44" s="6">
        <v>7621.95</v>
      </c>
      <c r="I44" s="6">
        <v>1.92</v>
      </c>
      <c r="J44" s="56">
        <f t="shared" si="2"/>
        <v>7158.3467999999993</v>
      </c>
      <c r="K44" s="4">
        <f t="shared" si="3"/>
        <v>7.1583467999999995</v>
      </c>
    </row>
    <row r="45" spans="1:38">
      <c r="A45" s="24" t="s">
        <v>58</v>
      </c>
      <c r="B45" s="24" t="s">
        <v>129</v>
      </c>
      <c r="C45" s="24" t="s">
        <v>314</v>
      </c>
      <c r="D45" s="6" t="s">
        <v>4</v>
      </c>
      <c r="E45" s="6" t="s">
        <v>125</v>
      </c>
      <c r="F45" s="6" t="s">
        <v>5</v>
      </c>
      <c r="G45" s="6">
        <v>388.88</v>
      </c>
      <c r="H45" s="6">
        <v>9108.74</v>
      </c>
      <c r="I45" s="6">
        <v>3.72</v>
      </c>
      <c r="J45" s="56">
        <f t="shared" si="2"/>
        <v>7662.1063999999997</v>
      </c>
      <c r="K45" s="4">
        <f t="shared" si="3"/>
        <v>7.6621063999999999</v>
      </c>
    </row>
    <row r="46" spans="1:38">
      <c r="A46" s="24" t="s">
        <v>58</v>
      </c>
      <c r="B46" s="24" t="s">
        <v>129</v>
      </c>
      <c r="C46" s="24" t="s">
        <v>314</v>
      </c>
      <c r="D46" s="6" t="s">
        <v>4</v>
      </c>
      <c r="E46" s="6" t="s">
        <v>125</v>
      </c>
      <c r="F46" s="6" t="s">
        <v>5</v>
      </c>
      <c r="G46" s="6">
        <v>714.66</v>
      </c>
      <c r="H46" s="6">
        <v>16034.92</v>
      </c>
      <c r="I46" s="6">
        <v>2.1</v>
      </c>
      <c r="J46" s="56">
        <f t="shared" si="2"/>
        <v>14534.134</v>
      </c>
      <c r="K46" s="4">
        <f t="shared" si="3"/>
        <v>14.534134</v>
      </c>
    </row>
    <row r="47" spans="1:38">
      <c r="A47" s="24" t="s">
        <v>58</v>
      </c>
      <c r="B47" s="24" t="s">
        <v>129</v>
      </c>
      <c r="C47" s="24" t="s">
        <v>314</v>
      </c>
      <c r="D47" s="6" t="s">
        <v>4</v>
      </c>
      <c r="E47" s="6" t="s">
        <v>125</v>
      </c>
      <c r="F47" s="6" t="s">
        <v>5</v>
      </c>
      <c r="G47" s="6">
        <v>718.55</v>
      </c>
      <c r="H47" s="6">
        <v>14055.47</v>
      </c>
      <c r="I47" s="6">
        <v>2.19</v>
      </c>
      <c r="J47" s="56">
        <f t="shared" si="2"/>
        <v>12481.845499999999</v>
      </c>
      <c r="K47" s="4">
        <f t="shared" si="3"/>
        <v>12.481845499999999</v>
      </c>
    </row>
    <row r="48" spans="1:38">
      <c r="A48" s="24" t="s">
        <v>58</v>
      </c>
      <c r="B48" s="24" t="s">
        <v>129</v>
      </c>
      <c r="C48" s="24" t="s">
        <v>314</v>
      </c>
      <c r="D48" s="6" t="s">
        <v>4</v>
      </c>
      <c r="E48" s="6" t="s">
        <v>125</v>
      </c>
      <c r="F48" s="6" t="s">
        <v>5</v>
      </c>
      <c r="G48" s="6">
        <v>432.42</v>
      </c>
      <c r="H48" s="6">
        <v>5926.07</v>
      </c>
      <c r="I48" s="6">
        <v>1.72</v>
      </c>
      <c r="J48" s="56">
        <f t="shared" si="2"/>
        <v>5182.3076000000001</v>
      </c>
      <c r="K48" s="4">
        <f t="shared" si="3"/>
        <v>5.1823075999999997</v>
      </c>
    </row>
    <row r="49" spans="1:11">
      <c r="A49" s="24" t="s">
        <v>58</v>
      </c>
      <c r="B49" s="24" t="s">
        <v>129</v>
      </c>
      <c r="C49" s="24" t="s">
        <v>314</v>
      </c>
      <c r="D49" s="6" t="s">
        <v>4</v>
      </c>
      <c r="E49" s="6" t="s">
        <v>125</v>
      </c>
      <c r="F49" s="6" t="s">
        <v>5</v>
      </c>
      <c r="G49" s="6">
        <v>297.93</v>
      </c>
      <c r="H49" s="6">
        <v>4940.93</v>
      </c>
      <c r="I49" s="6">
        <v>1.72</v>
      </c>
      <c r="J49" s="56">
        <f t="shared" si="2"/>
        <v>4428.4904000000006</v>
      </c>
      <c r="K49" s="4">
        <f t="shared" si="3"/>
        <v>4.4284904000000003</v>
      </c>
    </row>
    <row r="50" spans="1:11">
      <c r="A50" s="24" t="s">
        <v>58</v>
      </c>
      <c r="B50" s="24" t="s">
        <v>129</v>
      </c>
      <c r="C50" s="24" t="s">
        <v>314</v>
      </c>
      <c r="D50" s="6" t="s">
        <v>4</v>
      </c>
      <c r="E50" s="6" t="s">
        <v>125</v>
      </c>
      <c r="F50" s="6" t="s">
        <v>5</v>
      </c>
      <c r="G50" s="6">
        <v>1631.44</v>
      </c>
      <c r="H50" s="6">
        <v>30173.17</v>
      </c>
      <c r="I50" s="6">
        <v>1.91</v>
      </c>
      <c r="J50" s="56">
        <f t="shared" si="2"/>
        <v>27057.119599999998</v>
      </c>
      <c r="K50" s="4">
        <f t="shared" si="3"/>
        <v>27.057119599999996</v>
      </c>
    </row>
    <row r="51" spans="1:11">
      <c r="A51" s="24" t="s">
        <v>58</v>
      </c>
      <c r="B51" s="24" t="s">
        <v>129</v>
      </c>
      <c r="C51" s="24" t="s">
        <v>314</v>
      </c>
      <c r="D51" s="6" t="s">
        <v>4</v>
      </c>
      <c r="E51" s="6" t="s">
        <v>125</v>
      </c>
      <c r="F51" s="6" t="s">
        <v>5</v>
      </c>
      <c r="G51" s="6">
        <v>263.29000000000002</v>
      </c>
      <c r="H51" s="6">
        <v>4070.8</v>
      </c>
      <c r="I51" s="6">
        <v>1.91</v>
      </c>
      <c r="J51" s="56">
        <f t="shared" si="2"/>
        <v>3567.9161000000004</v>
      </c>
      <c r="K51" s="4">
        <f t="shared" si="3"/>
        <v>3.5679161000000006</v>
      </c>
    </row>
    <row r="52" spans="1:11">
      <c r="A52" s="24" t="s">
        <v>58</v>
      </c>
      <c r="B52" s="24" t="s">
        <v>129</v>
      </c>
      <c r="C52" s="24" t="s">
        <v>314</v>
      </c>
      <c r="D52" s="6" t="s">
        <v>4</v>
      </c>
      <c r="E52" s="6" t="s">
        <v>125</v>
      </c>
      <c r="F52" s="6" t="s">
        <v>5</v>
      </c>
      <c r="G52" s="6">
        <v>891.55</v>
      </c>
      <c r="H52" s="6">
        <v>18856.650000000001</v>
      </c>
      <c r="I52" s="6">
        <v>1.91</v>
      </c>
      <c r="J52" s="56">
        <f t="shared" si="2"/>
        <v>17153.789500000003</v>
      </c>
      <c r="K52" s="4">
        <f t="shared" si="3"/>
        <v>17.153789500000002</v>
      </c>
    </row>
    <row r="53" spans="1:11">
      <c r="A53" s="24" t="s">
        <v>58</v>
      </c>
      <c r="B53" s="24" t="s">
        <v>129</v>
      </c>
      <c r="C53" s="24" t="s">
        <v>314</v>
      </c>
      <c r="D53" s="6" t="s">
        <v>4</v>
      </c>
      <c r="E53" s="6" t="s">
        <v>125</v>
      </c>
      <c r="F53" s="6" t="s">
        <v>5</v>
      </c>
      <c r="G53" s="6">
        <v>505.24</v>
      </c>
      <c r="H53" s="6">
        <v>9268.6299999999992</v>
      </c>
      <c r="I53" s="6">
        <v>1.91</v>
      </c>
      <c r="J53" s="56">
        <f t="shared" si="2"/>
        <v>8303.6215999999986</v>
      </c>
      <c r="K53" s="4">
        <f t="shared" si="3"/>
        <v>8.3036215999999978</v>
      </c>
    </row>
    <row r="54" spans="1:11">
      <c r="A54" s="24" t="s">
        <v>58</v>
      </c>
      <c r="B54" s="24" t="s">
        <v>129</v>
      </c>
      <c r="C54" s="24" t="s">
        <v>314</v>
      </c>
      <c r="D54" s="6" t="s">
        <v>4</v>
      </c>
      <c r="E54" s="6" t="s">
        <v>125</v>
      </c>
      <c r="F54" s="6" t="s">
        <v>5</v>
      </c>
      <c r="G54" s="6">
        <v>528.95000000000005</v>
      </c>
      <c r="H54" s="6">
        <v>8875.4599999999991</v>
      </c>
      <c r="I54" s="6">
        <v>1.82</v>
      </c>
      <c r="J54" s="56">
        <f t="shared" si="2"/>
        <v>7912.7709999999988</v>
      </c>
      <c r="K54" s="4">
        <f t="shared" si="3"/>
        <v>7.9127709999999984</v>
      </c>
    </row>
    <row r="55" spans="1:11">
      <c r="A55" s="24" t="s">
        <v>58</v>
      </c>
      <c r="B55" s="24" t="s">
        <v>129</v>
      </c>
      <c r="C55" s="24" t="s">
        <v>314</v>
      </c>
      <c r="D55" s="6" t="s">
        <v>4</v>
      </c>
      <c r="E55" s="6" t="s">
        <v>125</v>
      </c>
      <c r="F55" s="6" t="s">
        <v>5</v>
      </c>
      <c r="G55" s="6">
        <v>473.17</v>
      </c>
      <c r="H55" s="6">
        <v>8248.69</v>
      </c>
      <c r="I55" s="6">
        <v>1.86</v>
      </c>
      <c r="J55" s="56">
        <f t="shared" si="2"/>
        <v>7368.5938000000006</v>
      </c>
      <c r="K55" s="4">
        <f t="shared" si="3"/>
        <v>7.3685938000000002</v>
      </c>
    </row>
    <row r="56" spans="1:11">
      <c r="A56" s="24" t="s">
        <v>58</v>
      </c>
      <c r="B56" s="24" t="s">
        <v>130</v>
      </c>
      <c r="C56" s="24" t="s">
        <v>314</v>
      </c>
      <c r="D56" s="6" t="s">
        <v>4</v>
      </c>
      <c r="E56" s="6" t="s">
        <v>22</v>
      </c>
      <c r="F56" s="6" t="s">
        <v>5</v>
      </c>
      <c r="G56" s="6">
        <v>881.43</v>
      </c>
      <c r="H56" s="6">
        <v>30826.48</v>
      </c>
      <c r="I56" s="6">
        <v>2.2799999999999998</v>
      </c>
      <c r="J56" s="56">
        <f t="shared" si="2"/>
        <v>28816.819599999999</v>
      </c>
      <c r="K56" s="4">
        <f t="shared" si="3"/>
        <v>28.816819599999999</v>
      </c>
    </row>
    <row r="57" spans="1:11">
      <c r="A57" s="24" t="s">
        <v>58</v>
      </c>
      <c r="B57" s="24" t="s">
        <v>130</v>
      </c>
      <c r="C57" s="24" t="s">
        <v>314</v>
      </c>
      <c r="D57" s="6" t="s">
        <v>4</v>
      </c>
      <c r="E57" s="6" t="s">
        <v>22</v>
      </c>
      <c r="F57" s="6" t="s">
        <v>5</v>
      </c>
      <c r="G57" s="6">
        <v>532.24</v>
      </c>
      <c r="H57" s="6">
        <v>15620.17</v>
      </c>
      <c r="I57" s="6">
        <v>2.2000000000000002</v>
      </c>
      <c r="J57" s="56">
        <f t="shared" ref="J57:J63" si="4">H57-(G57*I57)</f>
        <v>14449.242</v>
      </c>
      <c r="K57" s="4">
        <f t="shared" ref="K57:K63" si="5">J57/1000</f>
        <v>14.449242</v>
      </c>
    </row>
    <row r="58" spans="1:11">
      <c r="A58" s="24" t="s">
        <v>58</v>
      </c>
      <c r="B58" s="24" t="s">
        <v>130</v>
      </c>
      <c r="C58" s="24" t="s">
        <v>314</v>
      </c>
      <c r="D58" s="6" t="s">
        <v>4</v>
      </c>
      <c r="E58" s="6" t="s">
        <v>22</v>
      </c>
      <c r="F58" s="6" t="s">
        <v>5</v>
      </c>
      <c r="G58" s="6">
        <v>461.05</v>
      </c>
      <c r="H58" s="6">
        <v>8251.15</v>
      </c>
      <c r="I58" s="6">
        <v>2.0099999999999998</v>
      </c>
      <c r="J58" s="56">
        <f t="shared" si="4"/>
        <v>7324.4394999999995</v>
      </c>
      <c r="K58" s="4">
        <f t="shared" si="5"/>
        <v>7.3244394999999995</v>
      </c>
    </row>
    <row r="59" spans="1:11">
      <c r="A59" s="24" t="s">
        <v>58</v>
      </c>
      <c r="B59" s="24" t="s">
        <v>130</v>
      </c>
      <c r="C59" s="24" t="s">
        <v>314</v>
      </c>
      <c r="D59" s="6" t="s">
        <v>4</v>
      </c>
      <c r="E59" s="6" t="s">
        <v>22</v>
      </c>
      <c r="F59" s="6" t="s">
        <v>5</v>
      </c>
      <c r="G59" s="6">
        <v>158.72999999999999</v>
      </c>
      <c r="H59" s="6">
        <v>2940.45</v>
      </c>
      <c r="I59" s="8">
        <v>2.0099999999999998</v>
      </c>
      <c r="J59" s="56">
        <f t="shared" si="4"/>
        <v>2621.4026999999996</v>
      </c>
      <c r="K59" s="4">
        <f t="shared" si="5"/>
        <v>2.6214026999999995</v>
      </c>
    </row>
    <row r="60" spans="1:11">
      <c r="A60" s="24" t="s">
        <v>58</v>
      </c>
      <c r="B60" s="24" t="s">
        <v>130</v>
      </c>
      <c r="C60" s="24" t="s">
        <v>314</v>
      </c>
      <c r="D60" s="6" t="s">
        <v>4</v>
      </c>
      <c r="E60" s="6" t="s">
        <v>22</v>
      </c>
      <c r="F60" s="6" t="s">
        <v>5</v>
      </c>
      <c r="G60" s="6">
        <v>624.75</v>
      </c>
      <c r="H60" s="6">
        <v>13238.46</v>
      </c>
      <c r="I60" s="6">
        <v>2.9</v>
      </c>
      <c r="J60" s="56">
        <f t="shared" si="4"/>
        <v>11426.684999999999</v>
      </c>
      <c r="K60" s="4">
        <f t="shared" si="5"/>
        <v>11.426684999999999</v>
      </c>
    </row>
    <row r="61" spans="1:11">
      <c r="A61" s="24" t="s">
        <v>58</v>
      </c>
      <c r="B61" s="24" t="s">
        <v>130</v>
      </c>
      <c r="C61" s="24" t="s">
        <v>314</v>
      </c>
      <c r="D61" s="6" t="s">
        <v>4</v>
      </c>
      <c r="E61" s="6" t="s">
        <v>22</v>
      </c>
      <c r="F61" s="6" t="s">
        <v>5</v>
      </c>
      <c r="G61" s="6">
        <v>126.29</v>
      </c>
      <c r="H61" s="6">
        <v>3273.45</v>
      </c>
      <c r="I61" s="6">
        <v>2.9</v>
      </c>
      <c r="J61" s="56">
        <f t="shared" si="4"/>
        <v>2907.2089999999998</v>
      </c>
      <c r="K61" s="4">
        <f t="shared" si="5"/>
        <v>2.9072089999999999</v>
      </c>
    </row>
    <row r="62" spans="1:11">
      <c r="A62" s="24" t="s">
        <v>58</v>
      </c>
      <c r="B62" s="24" t="s">
        <v>130</v>
      </c>
      <c r="C62" s="24" t="s">
        <v>314</v>
      </c>
      <c r="D62" s="6" t="s">
        <v>4</v>
      </c>
      <c r="E62" s="6" t="s">
        <v>22</v>
      </c>
      <c r="F62" s="6" t="s">
        <v>5</v>
      </c>
      <c r="G62" s="6">
        <v>364.85</v>
      </c>
      <c r="H62" s="6">
        <v>8355.09</v>
      </c>
      <c r="I62" s="6">
        <v>2.15</v>
      </c>
      <c r="J62" s="56">
        <f t="shared" si="4"/>
        <v>7570.6625000000004</v>
      </c>
      <c r="K62" s="4">
        <f t="shared" si="5"/>
        <v>7.5706625000000001</v>
      </c>
    </row>
    <row r="63" spans="1:11">
      <c r="A63" s="24" t="s">
        <v>58</v>
      </c>
      <c r="B63" s="24" t="s">
        <v>130</v>
      </c>
      <c r="C63" s="24" t="s">
        <v>314</v>
      </c>
      <c r="D63" s="6" t="s">
        <v>4</v>
      </c>
      <c r="E63" s="6" t="s">
        <v>22</v>
      </c>
      <c r="F63" s="6" t="s">
        <v>5</v>
      </c>
      <c r="G63" s="6">
        <v>799.05</v>
      </c>
      <c r="H63" s="6">
        <v>14901.62</v>
      </c>
      <c r="I63" s="6">
        <v>2.12</v>
      </c>
      <c r="J63" s="56">
        <f t="shared" si="4"/>
        <v>13207.634000000002</v>
      </c>
      <c r="K63" s="4">
        <f t="shared" si="5"/>
        <v>13.207634000000002</v>
      </c>
    </row>
    <row r="64" spans="1:11">
      <c r="A64" s="24" t="s">
        <v>58</v>
      </c>
      <c r="B64" s="24" t="s">
        <v>130</v>
      </c>
      <c r="C64" s="24" t="s">
        <v>314</v>
      </c>
      <c r="D64" s="6" t="s">
        <v>4</v>
      </c>
      <c r="E64" s="6" t="s">
        <v>22</v>
      </c>
      <c r="F64" s="6" t="s">
        <v>5</v>
      </c>
      <c r="G64" s="6">
        <v>540.27</v>
      </c>
      <c r="H64" s="6">
        <v>9372.8700000000008</v>
      </c>
      <c r="I64" s="6">
        <v>2.65</v>
      </c>
      <c r="J64" s="56">
        <f>H64-(G64*I64)</f>
        <v>7941.1545000000006</v>
      </c>
      <c r="K64" s="4">
        <f>J64/1000</f>
        <v>7.9411545000000006</v>
      </c>
    </row>
    <row r="65" spans="1:11">
      <c r="A65" s="24" t="s">
        <v>58</v>
      </c>
      <c r="B65" s="24" t="s">
        <v>130</v>
      </c>
      <c r="C65" s="24" t="s">
        <v>314</v>
      </c>
      <c r="D65" s="6" t="s">
        <v>4</v>
      </c>
      <c r="E65" s="6" t="s">
        <v>22</v>
      </c>
      <c r="F65" s="6" t="s">
        <v>5</v>
      </c>
      <c r="G65" s="6">
        <v>226.25</v>
      </c>
      <c r="H65" s="6">
        <v>3909.38</v>
      </c>
      <c r="I65" s="6">
        <v>1.82</v>
      </c>
      <c r="J65" s="56">
        <f>H65-(G65*I65)</f>
        <v>3497.605</v>
      </c>
      <c r="K65" s="4">
        <f>J65/1000</f>
        <v>3.4976050000000001</v>
      </c>
    </row>
    <row r="66" spans="1:11">
      <c r="A66" s="24" t="s">
        <v>58</v>
      </c>
      <c r="B66" s="24" t="s">
        <v>130</v>
      </c>
      <c r="C66" s="24" t="s">
        <v>314</v>
      </c>
      <c r="D66" s="6" t="s">
        <v>4</v>
      </c>
      <c r="E66" s="6" t="s">
        <v>22</v>
      </c>
      <c r="F66" s="6" t="s">
        <v>5</v>
      </c>
      <c r="G66" s="6">
        <v>535.03</v>
      </c>
      <c r="H66" s="6">
        <v>7929.47</v>
      </c>
      <c r="I66" s="6">
        <v>1.88</v>
      </c>
      <c r="J66" s="56">
        <f>H66-(G66*I66)</f>
        <v>6923.6136000000006</v>
      </c>
      <c r="K66" s="4">
        <f>J66/1000</f>
        <v>6.9236136000000004</v>
      </c>
    </row>
    <row r="67" spans="1:11">
      <c r="A67" s="24" t="s">
        <v>58</v>
      </c>
      <c r="B67" s="24" t="s">
        <v>130</v>
      </c>
      <c r="C67" s="24" t="s">
        <v>314</v>
      </c>
      <c r="D67" s="6" t="s">
        <v>4</v>
      </c>
      <c r="E67" s="6" t="s">
        <v>22</v>
      </c>
      <c r="F67" s="6" t="s">
        <v>5</v>
      </c>
      <c r="G67" s="6">
        <v>192.83</v>
      </c>
      <c r="H67" s="6">
        <v>2874.38</v>
      </c>
      <c r="I67" s="6">
        <v>1.88</v>
      </c>
      <c r="J67" s="56">
        <f>H67-(G67*I67)</f>
        <v>2511.8596000000002</v>
      </c>
      <c r="K67" s="4">
        <f>J67/1000</f>
        <v>2.5118596000000002</v>
      </c>
    </row>
    <row r="68" spans="1:11">
      <c r="A68" s="24" t="s">
        <v>58</v>
      </c>
      <c r="B68" s="8" t="s">
        <v>132</v>
      </c>
      <c r="C68" s="24" t="s">
        <v>314</v>
      </c>
      <c r="D68" s="6" t="s">
        <v>4</v>
      </c>
      <c r="E68" s="6" t="s">
        <v>9</v>
      </c>
      <c r="F68" s="6" t="s">
        <v>12</v>
      </c>
      <c r="G68" s="6">
        <v>517.46</v>
      </c>
      <c r="H68" s="6">
        <v>9083.06</v>
      </c>
      <c r="I68" s="6">
        <v>2.75</v>
      </c>
      <c r="J68" s="56">
        <f>H68-(G68*I68)</f>
        <v>7660.0449999999992</v>
      </c>
      <c r="K68" s="4">
        <f>J68/1000</f>
        <v>7.6600449999999993</v>
      </c>
    </row>
    <row r="69" spans="1:11">
      <c r="A69" s="24" t="s">
        <v>58</v>
      </c>
      <c r="B69" s="8" t="s">
        <v>132</v>
      </c>
      <c r="C69" s="24" t="s">
        <v>314</v>
      </c>
      <c r="D69" s="6" t="s">
        <v>4</v>
      </c>
      <c r="E69" s="6" t="s">
        <v>9</v>
      </c>
      <c r="F69" s="6" t="s">
        <v>12</v>
      </c>
      <c r="G69" s="6">
        <v>526</v>
      </c>
      <c r="H69" s="6">
        <v>7435.29</v>
      </c>
      <c r="I69" s="6">
        <v>2.06</v>
      </c>
      <c r="J69" s="56">
        <f t="shared" ref="J69:J75" si="6">H69-(G69*I69)</f>
        <v>6351.73</v>
      </c>
      <c r="K69" s="4">
        <f t="shared" ref="K69:K75" si="7">J69/1000</f>
        <v>6.3517299999999999</v>
      </c>
    </row>
    <row r="70" spans="1:11">
      <c r="A70" s="24" t="s">
        <v>58</v>
      </c>
      <c r="B70" s="8" t="s">
        <v>132</v>
      </c>
      <c r="C70" s="24" t="s">
        <v>314</v>
      </c>
      <c r="D70" s="6" t="s">
        <v>4</v>
      </c>
      <c r="E70" s="6" t="s">
        <v>9</v>
      </c>
      <c r="F70" s="6" t="s">
        <v>12</v>
      </c>
      <c r="G70" s="6">
        <v>154.05000000000001</v>
      </c>
      <c r="H70" s="6">
        <v>2574.09</v>
      </c>
      <c r="I70" s="6">
        <v>4.0199999999999996</v>
      </c>
      <c r="J70" s="56">
        <f t="shared" si="6"/>
        <v>1954.8090000000002</v>
      </c>
      <c r="K70" s="4">
        <f t="shared" si="7"/>
        <v>1.9548090000000002</v>
      </c>
    </row>
    <row r="71" spans="1:11">
      <c r="A71" s="24" t="s">
        <v>58</v>
      </c>
      <c r="B71" s="8" t="s">
        <v>132</v>
      </c>
      <c r="C71" s="24" t="s">
        <v>314</v>
      </c>
      <c r="D71" s="6" t="s">
        <v>4</v>
      </c>
      <c r="E71" s="6" t="s">
        <v>9</v>
      </c>
      <c r="F71" s="6" t="s">
        <v>12</v>
      </c>
      <c r="G71" s="6">
        <v>185.44</v>
      </c>
      <c r="H71" s="6">
        <v>1927.96</v>
      </c>
      <c r="I71" s="6">
        <v>1.54</v>
      </c>
      <c r="J71" s="56">
        <f t="shared" si="6"/>
        <v>1642.3824</v>
      </c>
      <c r="K71" s="4">
        <f t="shared" si="7"/>
        <v>1.6423824</v>
      </c>
    </row>
    <row r="72" spans="1:11">
      <c r="A72" s="24" t="s">
        <v>58</v>
      </c>
      <c r="B72" s="8" t="s">
        <v>132</v>
      </c>
      <c r="C72" s="24" t="s">
        <v>314</v>
      </c>
      <c r="D72" s="6" t="s">
        <v>4</v>
      </c>
      <c r="E72" s="6" t="s">
        <v>9</v>
      </c>
      <c r="F72" s="6" t="s">
        <v>12</v>
      </c>
      <c r="G72" s="6">
        <v>211.92</v>
      </c>
      <c r="H72" s="6">
        <v>2954.87</v>
      </c>
      <c r="I72" s="6">
        <v>1.54</v>
      </c>
      <c r="J72" s="56">
        <f t="shared" si="6"/>
        <v>2628.5131999999999</v>
      </c>
      <c r="K72" s="4">
        <f t="shared" si="7"/>
        <v>2.6285132</v>
      </c>
    </row>
    <row r="73" spans="1:11">
      <c r="A73" s="24" t="s">
        <v>58</v>
      </c>
      <c r="B73" s="8" t="s">
        <v>132</v>
      </c>
      <c r="C73" s="24" t="s">
        <v>314</v>
      </c>
      <c r="D73" s="6" t="s">
        <v>4</v>
      </c>
      <c r="E73" s="6" t="s">
        <v>9</v>
      </c>
      <c r="F73" s="6" t="s">
        <v>12</v>
      </c>
      <c r="G73" s="6">
        <v>208.29</v>
      </c>
      <c r="H73" s="6">
        <v>3446.34</v>
      </c>
      <c r="I73" s="6">
        <v>1.61</v>
      </c>
      <c r="J73" s="56">
        <f t="shared" si="6"/>
        <v>3110.9931000000001</v>
      </c>
      <c r="K73" s="4">
        <f t="shared" si="7"/>
        <v>3.1109931</v>
      </c>
    </row>
    <row r="74" spans="1:11">
      <c r="A74" s="24" t="s">
        <v>58</v>
      </c>
      <c r="B74" s="8" t="s">
        <v>133</v>
      </c>
      <c r="C74" s="24" t="s">
        <v>314</v>
      </c>
      <c r="D74" s="6" t="s">
        <v>4</v>
      </c>
      <c r="E74" s="6" t="s">
        <v>9</v>
      </c>
      <c r="F74" s="6" t="s">
        <v>12</v>
      </c>
      <c r="G74" s="6">
        <v>183.46</v>
      </c>
      <c r="H74" s="6">
        <v>4485.3999999999996</v>
      </c>
      <c r="I74" s="6">
        <v>1.44</v>
      </c>
      <c r="J74" s="56">
        <f t="shared" si="6"/>
        <v>4221.2175999999999</v>
      </c>
      <c r="K74" s="4">
        <f t="shared" si="7"/>
        <v>4.2212176000000001</v>
      </c>
    </row>
    <row r="75" spans="1:11">
      <c r="A75" s="24" t="s">
        <v>58</v>
      </c>
      <c r="B75" s="8" t="s">
        <v>133</v>
      </c>
      <c r="C75" s="24" t="s">
        <v>314</v>
      </c>
      <c r="D75" s="6" t="s">
        <v>4</v>
      </c>
      <c r="E75" s="6" t="s">
        <v>9</v>
      </c>
      <c r="F75" s="6" t="s">
        <v>12</v>
      </c>
      <c r="G75" s="6">
        <v>161.91</v>
      </c>
      <c r="H75" s="6">
        <v>3547.68</v>
      </c>
      <c r="I75" s="6">
        <v>1.44</v>
      </c>
      <c r="J75" s="56">
        <f t="shared" si="6"/>
        <v>3314.5295999999998</v>
      </c>
      <c r="K75" s="4">
        <f t="shared" si="7"/>
        <v>3.3145295999999997</v>
      </c>
    </row>
    <row r="76" spans="1:11">
      <c r="A76" s="24" t="s">
        <v>58</v>
      </c>
      <c r="B76" s="8" t="s">
        <v>133</v>
      </c>
      <c r="C76" s="24" t="s">
        <v>314</v>
      </c>
      <c r="D76" s="6" t="s">
        <v>4</v>
      </c>
      <c r="E76" s="6" t="s">
        <v>9</v>
      </c>
      <c r="F76" s="6" t="s">
        <v>12</v>
      </c>
      <c r="G76" s="6">
        <v>262.86</v>
      </c>
      <c r="H76" s="6">
        <v>6466.62</v>
      </c>
      <c r="I76" s="6">
        <v>1.71</v>
      </c>
      <c r="J76" s="56">
        <f>H76-(G76*I76)</f>
        <v>6017.1293999999998</v>
      </c>
      <c r="K76" s="4">
        <f>J76/1000</f>
        <v>6.0171294</v>
      </c>
    </row>
    <row r="77" spans="1:11">
      <c r="A77" s="24" t="s">
        <v>58</v>
      </c>
      <c r="B77" s="8" t="s">
        <v>133</v>
      </c>
      <c r="C77" s="24" t="s">
        <v>314</v>
      </c>
      <c r="D77" s="6" t="s">
        <v>4</v>
      </c>
      <c r="E77" s="6" t="s">
        <v>9</v>
      </c>
      <c r="F77" s="6" t="s">
        <v>12</v>
      </c>
      <c r="G77" s="6">
        <v>617.33000000000004</v>
      </c>
      <c r="H77" s="6">
        <v>10512.14</v>
      </c>
      <c r="I77" s="6">
        <v>1.63</v>
      </c>
      <c r="J77" s="56">
        <f>H77-(G77*I77)</f>
        <v>9505.8920999999991</v>
      </c>
      <c r="K77" s="4">
        <f>J77/1000</f>
        <v>9.5058920999999987</v>
      </c>
    </row>
    <row r="78" spans="1:11">
      <c r="A78" s="24" t="s">
        <v>58</v>
      </c>
      <c r="B78" s="8" t="s">
        <v>133</v>
      </c>
      <c r="C78" s="24" t="s">
        <v>314</v>
      </c>
      <c r="D78" s="6" t="s">
        <v>4</v>
      </c>
      <c r="E78" s="6" t="s">
        <v>9</v>
      </c>
      <c r="F78" s="6" t="s">
        <v>12</v>
      </c>
      <c r="G78" s="6">
        <v>479.73</v>
      </c>
      <c r="H78" s="6">
        <v>7505.78</v>
      </c>
      <c r="I78" s="6">
        <v>1.4</v>
      </c>
      <c r="J78" s="56">
        <f>H78-(G78*I78)</f>
        <v>6834.1579999999994</v>
      </c>
      <c r="K78" s="4">
        <f>J78/1000</f>
        <v>6.8341579999999995</v>
      </c>
    </row>
    <row r="79" spans="1:11">
      <c r="A79" s="24" t="s">
        <v>58</v>
      </c>
      <c r="B79" s="8" t="s">
        <v>133</v>
      </c>
      <c r="C79" s="24" t="s">
        <v>314</v>
      </c>
      <c r="D79" s="6" t="s">
        <v>4</v>
      </c>
      <c r="E79" s="6" t="s">
        <v>9</v>
      </c>
      <c r="F79" s="6" t="s">
        <v>12</v>
      </c>
      <c r="G79" s="6">
        <v>783.37</v>
      </c>
      <c r="H79" s="6">
        <v>11143.59</v>
      </c>
      <c r="I79" s="6">
        <v>1.88</v>
      </c>
      <c r="J79" s="56">
        <f>H79-(G79*I79)</f>
        <v>9670.8544000000002</v>
      </c>
      <c r="K79" s="4">
        <f>J79/1000</f>
        <v>9.6708543999999996</v>
      </c>
    </row>
    <row r="80" spans="1:11">
      <c r="A80" s="24" t="s">
        <v>58</v>
      </c>
      <c r="B80" s="8" t="s">
        <v>133</v>
      </c>
      <c r="C80" s="24" t="s">
        <v>314</v>
      </c>
      <c r="D80" s="6" t="s">
        <v>4</v>
      </c>
      <c r="E80" s="6" t="s">
        <v>9</v>
      </c>
      <c r="F80" s="6" t="s">
        <v>12</v>
      </c>
      <c r="G80" s="6">
        <v>459.52</v>
      </c>
      <c r="H80" s="6">
        <v>6849.05</v>
      </c>
      <c r="I80" s="6">
        <v>1.88</v>
      </c>
      <c r="J80" s="56">
        <f t="shared" ref="J80" si="8">H80-(G80*I80)</f>
        <v>5985.1523999999999</v>
      </c>
      <c r="K80" s="4">
        <f t="shared" ref="K80" si="9">J80/1000</f>
        <v>5.9851523999999996</v>
      </c>
    </row>
    <row r="81" spans="1:11">
      <c r="A81" s="24" t="s">
        <v>58</v>
      </c>
      <c r="B81" s="24" t="s">
        <v>137</v>
      </c>
      <c r="C81" s="24" t="s">
        <v>314</v>
      </c>
      <c r="D81" s="6" t="s">
        <v>4</v>
      </c>
      <c r="E81" s="6" t="s">
        <v>15</v>
      </c>
      <c r="F81" s="6" t="s">
        <v>5</v>
      </c>
      <c r="G81" s="6">
        <v>502.45</v>
      </c>
      <c r="H81" s="6">
        <v>7632.82</v>
      </c>
      <c r="I81" s="6">
        <v>1.7</v>
      </c>
      <c r="J81" s="56">
        <f>H81-(G81*I81)</f>
        <v>6778.6549999999997</v>
      </c>
      <c r="K81" s="4">
        <f>J81/1000</f>
        <v>6.7786549999999997</v>
      </c>
    </row>
    <row r="82" spans="1:11">
      <c r="A82" s="24" t="s">
        <v>58</v>
      </c>
      <c r="B82" s="24" t="s">
        <v>137</v>
      </c>
      <c r="C82" s="24" t="s">
        <v>314</v>
      </c>
      <c r="D82" s="6" t="s">
        <v>4</v>
      </c>
      <c r="E82" s="6" t="s">
        <v>15</v>
      </c>
      <c r="F82" s="6" t="s">
        <v>5</v>
      </c>
      <c r="G82" s="6">
        <v>551.98</v>
      </c>
      <c r="H82" s="6">
        <v>7499.47</v>
      </c>
      <c r="I82" s="6">
        <v>2.09</v>
      </c>
      <c r="J82" s="56">
        <f t="shared" ref="J82:J88" si="10">H82-(G82*I82)</f>
        <v>6345.8317999999999</v>
      </c>
      <c r="K82" s="4">
        <f t="shared" ref="K82:K88" si="11">J82/1000</f>
        <v>6.3458318</v>
      </c>
    </row>
    <row r="83" spans="1:11">
      <c r="A83" s="24" t="s">
        <v>58</v>
      </c>
      <c r="B83" s="24" t="s">
        <v>137</v>
      </c>
      <c r="C83" s="24" t="s">
        <v>314</v>
      </c>
      <c r="D83" s="6" t="s">
        <v>4</v>
      </c>
      <c r="E83" s="6" t="s">
        <v>15</v>
      </c>
      <c r="F83" s="6" t="s">
        <v>5</v>
      </c>
      <c r="G83" s="6">
        <v>668.19</v>
      </c>
      <c r="H83" s="6">
        <v>10938.53</v>
      </c>
      <c r="I83" s="6">
        <v>2.09</v>
      </c>
      <c r="J83" s="56">
        <f t="shared" si="10"/>
        <v>9542.0129000000015</v>
      </c>
      <c r="K83" s="4">
        <f t="shared" si="11"/>
        <v>9.5420129000000014</v>
      </c>
    </row>
    <row r="84" spans="1:11">
      <c r="A84" s="24" t="s">
        <v>58</v>
      </c>
      <c r="B84" s="24" t="s">
        <v>137</v>
      </c>
      <c r="C84" s="24" t="s">
        <v>314</v>
      </c>
      <c r="D84" s="6" t="s">
        <v>4</v>
      </c>
      <c r="E84" s="6" t="s">
        <v>15</v>
      </c>
      <c r="F84" s="6" t="s">
        <v>5</v>
      </c>
      <c r="G84" s="6">
        <v>293.16000000000003</v>
      </c>
      <c r="H84" s="6">
        <v>4517.3999999999996</v>
      </c>
      <c r="I84" s="6">
        <v>2.46</v>
      </c>
      <c r="J84" s="56">
        <f t="shared" si="10"/>
        <v>3796.2263999999996</v>
      </c>
      <c r="K84" s="4">
        <f t="shared" si="11"/>
        <v>3.7962263999999997</v>
      </c>
    </row>
    <row r="85" spans="1:11">
      <c r="A85" s="24" t="s">
        <v>58</v>
      </c>
      <c r="B85" s="24" t="s">
        <v>137</v>
      </c>
      <c r="C85" s="24" t="s">
        <v>314</v>
      </c>
      <c r="D85" s="6" t="s">
        <v>4</v>
      </c>
      <c r="E85" s="6" t="s">
        <v>15</v>
      </c>
      <c r="F85" s="6" t="s">
        <v>5</v>
      </c>
      <c r="G85" s="6">
        <v>203.6</v>
      </c>
      <c r="H85" s="6">
        <v>3189.65</v>
      </c>
      <c r="I85" s="6">
        <v>2.46</v>
      </c>
      <c r="J85" s="56">
        <f t="shared" si="10"/>
        <v>2688.7939999999999</v>
      </c>
      <c r="K85" s="4">
        <f t="shared" si="11"/>
        <v>2.6887939999999997</v>
      </c>
    </row>
    <row r="86" spans="1:11">
      <c r="A86" s="24" t="s">
        <v>58</v>
      </c>
      <c r="B86" s="24" t="s">
        <v>137</v>
      </c>
      <c r="C86" s="24" t="s">
        <v>314</v>
      </c>
      <c r="D86" s="6" t="s">
        <v>4</v>
      </c>
      <c r="E86" s="6" t="s">
        <v>15</v>
      </c>
      <c r="F86" s="6" t="s">
        <v>5</v>
      </c>
      <c r="G86" s="6">
        <v>185.12</v>
      </c>
      <c r="H86" s="6">
        <v>2155.58</v>
      </c>
      <c r="I86" s="6">
        <v>3.45</v>
      </c>
      <c r="J86" s="56">
        <f t="shared" si="10"/>
        <v>1516.9159999999997</v>
      </c>
      <c r="K86" s="4">
        <f t="shared" si="11"/>
        <v>1.5169159999999997</v>
      </c>
    </row>
    <row r="87" spans="1:11">
      <c r="A87" s="24" t="s">
        <v>58</v>
      </c>
      <c r="B87" s="24" t="s">
        <v>138</v>
      </c>
      <c r="C87" s="24" t="s">
        <v>314</v>
      </c>
      <c r="D87" s="6" t="s">
        <v>4</v>
      </c>
      <c r="E87" s="6" t="s">
        <v>15</v>
      </c>
      <c r="F87" s="6" t="s">
        <v>5</v>
      </c>
      <c r="G87" s="6">
        <v>453.61</v>
      </c>
      <c r="H87" s="6">
        <v>6357.21</v>
      </c>
      <c r="I87" s="6">
        <v>1.98</v>
      </c>
      <c r="J87" s="56">
        <f t="shared" si="10"/>
        <v>5459.0622000000003</v>
      </c>
      <c r="K87" s="4">
        <f t="shared" si="11"/>
        <v>5.4590622</v>
      </c>
    </row>
    <row r="88" spans="1:11">
      <c r="A88" s="24" t="s">
        <v>58</v>
      </c>
      <c r="B88" s="24" t="s">
        <v>138</v>
      </c>
      <c r="C88" s="24" t="s">
        <v>314</v>
      </c>
      <c r="D88" s="6" t="s">
        <v>4</v>
      </c>
      <c r="E88" s="6" t="s">
        <v>15</v>
      </c>
      <c r="F88" s="6" t="s">
        <v>5</v>
      </c>
      <c r="G88" s="6">
        <v>226.35</v>
      </c>
      <c r="H88" s="6">
        <v>4758.45</v>
      </c>
      <c r="I88" s="6">
        <v>2.12</v>
      </c>
      <c r="J88" s="56">
        <f t="shared" si="10"/>
        <v>4278.5879999999997</v>
      </c>
      <c r="K88" s="4">
        <f t="shared" si="11"/>
        <v>4.2785880000000001</v>
      </c>
    </row>
    <row r="89" spans="1:11">
      <c r="A89" s="24" t="s">
        <v>58</v>
      </c>
      <c r="B89" s="24" t="s">
        <v>138</v>
      </c>
      <c r="C89" s="24" t="s">
        <v>314</v>
      </c>
      <c r="D89" s="6" t="s">
        <v>4</v>
      </c>
      <c r="E89" s="6" t="s">
        <v>15</v>
      </c>
      <c r="F89" s="6" t="s">
        <v>5</v>
      </c>
      <c r="G89" s="6">
        <v>266.95</v>
      </c>
      <c r="H89" s="6">
        <v>5880.13</v>
      </c>
      <c r="I89" s="6">
        <v>2.2200000000000002</v>
      </c>
      <c r="J89" s="56">
        <f>H89-(G89*I89)</f>
        <v>5287.5010000000002</v>
      </c>
      <c r="K89" s="4">
        <f>J89/1000</f>
        <v>5.2875009999999998</v>
      </c>
    </row>
    <row r="90" spans="1:11">
      <c r="A90" s="24" t="s">
        <v>58</v>
      </c>
      <c r="B90" s="24" t="s">
        <v>138</v>
      </c>
      <c r="C90" s="24" t="s">
        <v>314</v>
      </c>
      <c r="D90" s="6" t="s">
        <v>4</v>
      </c>
      <c r="E90" s="6" t="s">
        <v>15</v>
      </c>
      <c r="F90" s="6" t="s">
        <v>5</v>
      </c>
      <c r="G90" s="6">
        <v>531.17999999999995</v>
      </c>
      <c r="H90" s="6">
        <v>9379.8700000000008</v>
      </c>
      <c r="I90" s="6">
        <v>2.2200000000000002</v>
      </c>
      <c r="J90" s="56">
        <f>H90-(G90*I90)</f>
        <v>8200.6504000000004</v>
      </c>
      <c r="K90" s="4">
        <f>J90/1000</f>
        <v>8.2006504000000007</v>
      </c>
    </row>
    <row r="91" spans="1:11">
      <c r="A91" s="24" t="s">
        <v>58</v>
      </c>
      <c r="B91" s="24" t="s">
        <v>138</v>
      </c>
      <c r="C91" s="24" t="s">
        <v>314</v>
      </c>
      <c r="D91" s="6" t="s">
        <v>4</v>
      </c>
      <c r="E91" s="6" t="s">
        <v>15</v>
      </c>
      <c r="F91" s="6" t="s">
        <v>5</v>
      </c>
      <c r="G91" s="6">
        <v>294.48</v>
      </c>
      <c r="H91" s="6">
        <v>4577.58</v>
      </c>
      <c r="I91" s="6">
        <v>1.86</v>
      </c>
      <c r="J91" s="56">
        <f>H91-(G91*I91)</f>
        <v>4029.8471999999997</v>
      </c>
      <c r="K91" s="4">
        <f>J91/1000</f>
        <v>4.0298471999999999</v>
      </c>
    </row>
    <row r="92" spans="1:11">
      <c r="A92" s="24" t="s">
        <v>58</v>
      </c>
      <c r="B92" s="24" t="s">
        <v>134</v>
      </c>
      <c r="C92" s="24" t="s">
        <v>314</v>
      </c>
      <c r="D92" s="6" t="s">
        <v>4</v>
      </c>
      <c r="E92" s="6" t="s">
        <v>15</v>
      </c>
      <c r="F92" s="6" t="s">
        <v>12</v>
      </c>
      <c r="G92" s="6">
        <v>151.43</v>
      </c>
      <c r="H92" s="6">
        <v>3178.15</v>
      </c>
      <c r="I92" s="6">
        <v>2.0499999999999998</v>
      </c>
      <c r="J92" s="56">
        <f>H92-(G92*I92)</f>
        <v>2867.7184999999999</v>
      </c>
      <c r="K92" s="4">
        <f>J92/1000</f>
        <v>2.8677185000000001</v>
      </c>
    </row>
    <row r="93" spans="1:11">
      <c r="A93" s="24" t="s">
        <v>58</v>
      </c>
      <c r="B93" s="24" t="s">
        <v>134</v>
      </c>
      <c r="C93" s="24" t="s">
        <v>314</v>
      </c>
      <c r="D93" s="6" t="s">
        <v>4</v>
      </c>
      <c r="E93" s="6" t="s">
        <v>15</v>
      </c>
      <c r="F93" s="6" t="s">
        <v>12</v>
      </c>
      <c r="G93" s="6">
        <v>73.709999999999994</v>
      </c>
      <c r="H93" s="6">
        <v>1342.18</v>
      </c>
      <c r="I93" s="6">
        <v>2.2000000000000002</v>
      </c>
      <c r="J93" s="56">
        <f t="shared" ref="J93:J95" si="12">H93-(G93*I93)</f>
        <v>1180.018</v>
      </c>
      <c r="K93" s="4">
        <f t="shared" ref="K93:K95" si="13">J93/1000</f>
        <v>1.180018</v>
      </c>
    </row>
    <row r="94" spans="1:11">
      <c r="A94" s="24" t="s">
        <v>58</v>
      </c>
      <c r="B94" s="24" t="s">
        <v>134</v>
      </c>
      <c r="C94" s="24" t="s">
        <v>314</v>
      </c>
      <c r="D94" s="6" t="s">
        <v>4</v>
      </c>
      <c r="E94" s="6" t="s">
        <v>15</v>
      </c>
      <c r="F94" s="6" t="s">
        <v>12</v>
      </c>
      <c r="G94" s="6">
        <v>353.55</v>
      </c>
      <c r="H94" s="6">
        <v>5849.62</v>
      </c>
      <c r="I94" s="6">
        <v>2.2000000000000002</v>
      </c>
      <c r="J94" s="56">
        <f t="shared" si="12"/>
        <v>5071.8099999999995</v>
      </c>
      <c r="K94" s="4">
        <f t="shared" si="13"/>
        <v>5.0718099999999993</v>
      </c>
    </row>
    <row r="95" spans="1:11">
      <c r="A95" s="24" t="s">
        <v>58</v>
      </c>
      <c r="B95" s="24" t="s">
        <v>134</v>
      </c>
      <c r="C95" s="24" t="s">
        <v>314</v>
      </c>
      <c r="D95" s="6" t="s">
        <v>4</v>
      </c>
      <c r="E95" s="6" t="s">
        <v>15</v>
      </c>
      <c r="F95" s="6" t="s">
        <v>12</v>
      </c>
      <c r="G95" s="6">
        <v>337.1</v>
      </c>
      <c r="H95" s="6">
        <v>5801.74</v>
      </c>
      <c r="I95" s="6">
        <v>2.14</v>
      </c>
      <c r="J95" s="56">
        <f t="shared" si="12"/>
        <v>5080.3459999999995</v>
      </c>
      <c r="K95" s="4">
        <f t="shared" si="13"/>
        <v>5.0803459999999996</v>
      </c>
    </row>
    <row r="96" spans="1:11">
      <c r="A96" s="25" t="s">
        <v>3</v>
      </c>
    </row>
    <row r="97" spans="1:1">
      <c r="A97" s="3" t="s">
        <v>173</v>
      </c>
    </row>
    <row r="98" spans="1:1">
      <c r="A98" s="3" t="s">
        <v>174</v>
      </c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78B2-DED5-CF43-8501-9DAD34A31795}">
  <dimension ref="A1:AG97"/>
  <sheetViews>
    <sheetView topLeftCell="A34" zoomScale="75" workbookViewId="0">
      <selection activeCell="H26" sqref="H26"/>
    </sheetView>
  </sheetViews>
  <sheetFormatPr baseColWidth="10" defaultRowHeight="16"/>
  <cols>
    <col min="1" max="1" width="23" customWidth="1"/>
    <col min="2" max="3" width="16.1640625" customWidth="1"/>
    <col min="6" max="6" width="25.1640625" customWidth="1"/>
    <col min="7" max="7" width="25" customWidth="1"/>
    <col min="8" max="8" width="22" customWidth="1"/>
    <col min="9" max="9" width="26.33203125" customWidth="1"/>
    <col min="10" max="10" width="29.5" customWidth="1"/>
    <col min="12" max="12" width="33" customWidth="1"/>
    <col min="13" max="13" width="15.1640625" customWidth="1"/>
    <col min="14" max="14" width="21.83203125" customWidth="1"/>
    <col min="15" max="15" width="18.33203125" customWidth="1"/>
    <col min="17" max="17" width="16.83203125" customWidth="1"/>
    <col min="18" max="18" width="28.1640625" customWidth="1"/>
    <col min="22" max="22" width="28.1640625" customWidth="1"/>
    <col min="23" max="23" width="13.6640625" customWidth="1"/>
    <col min="24" max="24" width="20.6640625" customWidth="1"/>
    <col min="25" max="25" width="19.33203125" customWidth="1"/>
    <col min="27" max="27" width="18.83203125" customWidth="1"/>
    <col min="28" max="28" width="23.83203125" customWidth="1"/>
  </cols>
  <sheetData>
    <row r="1" spans="1:33">
      <c r="A1" s="1" t="s">
        <v>327</v>
      </c>
    </row>
    <row r="3" spans="1:33">
      <c r="A3" s="113" t="s">
        <v>315</v>
      </c>
      <c r="B3" s="114"/>
      <c r="C3" s="114"/>
      <c r="D3" s="114"/>
      <c r="E3" s="114"/>
      <c r="F3" s="114"/>
      <c r="G3" s="114"/>
      <c r="H3" s="114"/>
      <c r="I3" s="48"/>
      <c r="J3" s="48"/>
      <c r="L3" s="33" t="s">
        <v>148</v>
      </c>
      <c r="M3" s="15"/>
      <c r="N3" s="15"/>
      <c r="O3" s="15"/>
      <c r="P3" s="15"/>
      <c r="Q3" s="16"/>
      <c r="R3" s="16"/>
      <c r="S3" s="16"/>
      <c r="T3" s="16"/>
      <c r="V3" s="69" t="s">
        <v>150</v>
      </c>
      <c r="W3" s="70"/>
      <c r="X3" s="70"/>
      <c r="Y3" s="69"/>
      <c r="Z3" s="70"/>
      <c r="AA3" s="70"/>
      <c r="AB3" s="70"/>
      <c r="AC3" s="70"/>
      <c r="AD3" s="70"/>
    </row>
    <row r="4" spans="1:33">
      <c r="A4" s="35" t="s">
        <v>49</v>
      </c>
      <c r="B4" s="35" t="s">
        <v>51</v>
      </c>
      <c r="C4" s="35" t="s">
        <v>312</v>
      </c>
      <c r="D4" s="35" t="s">
        <v>47</v>
      </c>
      <c r="E4" s="35" t="s">
        <v>176</v>
      </c>
      <c r="F4" s="35" t="s">
        <v>177</v>
      </c>
      <c r="G4" s="35" t="s">
        <v>46</v>
      </c>
      <c r="H4" s="35" t="s">
        <v>147</v>
      </c>
      <c r="I4" s="58" t="s">
        <v>206</v>
      </c>
      <c r="J4" s="58" t="s">
        <v>207</v>
      </c>
      <c r="L4" s="24" t="s">
        <v>84</v>
      </c>
      <c r="M4" s="24">
        <v>1</v>
      </c>
      <c r="N4" s="24"/>
      <c r="O4" s="24"/>
      <c r="P4" s="24"/>
      <c r="Q4" s="24"/>
      <c r="R4" s="24"/>
      <c r="S4" s="24"/>
      <c r="T4" s="24"/>
      <c r="V4" s="74" t="s">
        <v>84</v>
      </c>
      <c r="W4" s="75">
        <v>1</v>
      </c>
      <c r="X4" s="75"/>
      <c r="Y4" s="75"/>
      <c r="Z4" s="75"/>
      <c r="AA4" s="75"/>
      <c r="AB4" s="76"/>
      <c r="AC4" s="76"/>
      <c r="AD4" s="76"/>
    </row>
    <row r="5" spans="1:33">
      <c r="A5" s="24" t="s">
        <v>58</v>
      </c>
      <c r="B5" s="17" t="s">
        <v>131</v>
      </c>
      <c r="C5" s="17" t="s">
        <v>314</v>
      </c>
      <c r="D5" s="17" t="s">
        <v>5</v>
      </c>
      <c r="E5" s="17" t="s">
        <v>124</v>
      </c>
      <c r="F5" s="17" t="s">
        <v>59</v>
      </c>
      <c r="G5" s="8" t="s">
        <v>4</v>
      </c>
      <c r="H5" s="24" t="s">
        <v>61</v>
      </c>
      <c r="I5" s="57">
        <v>53.41</v>
      </c>
      <c r="J5" s="57">
        <f>AVERAGE(I5:I6)</f>
        <v>39.214999999999996</v>
      </c>
      <c r="L5" s="24" t="s">
        <v>85</v>
      </c>
      <c r="M5" s="24">
        <v>10</v>
      </c>
      <c r="N5" s="24"/>
      <c r="O5" s="24"/>
      <c r="P5" s="24"/>
      <c r="Q5" s="24"/>
      <c r="R5" s="24"/>
      <c r="S5" s="24"/>
      <c r="T5" s="24"/>
      <c r="V5" s="74" t="s">
        <v>85</v>
      </c>
      <c r="W5" s="74">
        <v>10</v>
      </c>
      <c r="X5" s="74"/>
      <c r="Y5" s="74"/>
      <c r="Z5" s="74"/>
      <c r="AA5" s="74"/>
      <c r="AB5" s="74"/>
      <c r="AC5" s="76"/>
      <c r="AD5" s="74"/>
      <c r="AE5" s="18"/>
      <c r="AF5" s="18"/>
      <c r="AG5" s="18"/>
    </row>
    <row r="6" spans="1:33">
      <c r="A6" s="24" t="s">
        <v>58</v>
      </c>
      <c r="B6" s="17" t="s">
        <v>131</v>
      </c>
      <c r="C6" s="17" t="s">
        <v>314</v>
      </c>
      <c r="D6" s="17" t="s">
        <v>5</v>
      </c>
      <c r="E6" s="17" t="s">
        <v>123</v>
      </c>
      <c r="F6" s="17" t="s">
        <v>59</v>
      </c>
      <c r="G6" s="24" t="s">
        <v>4</v>
      </c>
      <c r="H6" s="24" t="s">
        <v>61</v>
      </c>
      <c r="I6" s="57">
        <v>25.02</v>
      </c>
      <c r="J6" s="6"/>
      <c r="L6" s="24" t="s">
        <v>86</v>
      </c>
      <c r="M6" s="24">
        <v>0.05</v>
      </c>
      <c r="N6" s="24"/>
      <c r="O6" s="24"/>
      <c r="P6" s="24"/>
      <c r="Q6" s="24"/>
      <c r="R6" s="24"/>
      <c r="S6" s="24"/>
      <c r="T6" s="24"/>
      <c r="V6" s="74" t="s">
        <v>86</v>
      </c>
      <c r="W6" s="74">
        <v>0.05</v>
      </c>
      <c r="X6" s="74"/>
      <c r="Y6" s="74"/>
      <c r="Z6" s="74"/>
      <c r="AA6" s="74"/>
      <c r="AB6" s="74"/>
      <c r="AC6" s="76"/>
      <c r="AD6" s="74"/>
      <c r="AE6" s="18"/>
      <c r="AF6" s="18"/>
      <c r="AG6" s="18"/>
    </row>
    <row r="7" spans="1:33">
      <c r="A7" s="24" t="s">
        <v>58</v>
      </c>
      <c r="B7" s="17" t="s">
        <v>133</v>
      </c>
      <c r="C7" s="17" t="s">
        <v>314</v>
      </c>
      <c r="D7" s="17" t="s">
        <v>12</v>
      </c>
      <c r="E7" s="17" t="s">
        <v>124</v>
      </c>
      <c r="F7" s="17" t="s">
        <v>59</v>
      </c>
      <c r="G7" s="24" t="s">
        <v>4</v>
      </c>
      <c r="H7" s="24" t="s">
        <v>61</v>
      </c>
      <c r="I7" s="57">
        <v>53.0777778</v>
      </c>
      <c r="J7" s="57">
        <f>AVERAGE(I7:I8)</f>
        <v>43.102013900000003</v>
      </c>
      <c r="L7" s="24"/>
      <c r="M7" s="24"/>
      <c r="N7" s="24"/>
      <c r="O7" s="24"/>
      <c r="P7" s="24"/>
      <c r="Q7" s="24"/>
      <c r="R7" s="24"/>
      <c r="S7" s="24"/>
      <c r="T7" s="24"/>
      <c r="V7" s="74"/>
      <c r="W7" s="74"/>
      <c r="X7" s="74"/>
      <c r="Y7" s="74"/>
      <c r="Z7" s="74"/>
      <c r="AA7" s="74"/>
      <c r="AB7" s="74"/>
      <c r="AC7" s="76"/>
      <c r="AD7" s="74"/>
      <c r="AE7" s="18"/>
      <c r="AF7" s="18"/>
      <c r="AG7" s="18"/>
    </row>
    <row r="8" spans="1:33">
      <c r="A8" s="24" t="s">
        <v>58</v>
      </c>
      <c r="B8" s="17" t="s">
        <v>133</v>
      </c>
      <c r="C8" s="17" t="s">
        <v>314</v>
      </c>
      <c r="D8" s="17" t="s">
        <v>12</v>
      </c>
      <c r="E8" s="17" t="s">
        <v>123</v>
      </c>
      <c r="F8" s="17" t="s">
        <v>59</v>
      </c>
      <c r="G8" s="24" t="s">
        <v>4</v>
      </c>
      <c r="H8" s="24" t="s">
        <v>61</v>
      </c>
      <c r="I8" s="57">
        <v>33.126249999999999</v>
      </c>
      <c r="J8" s="6"/>
      <c r="L8" s="73" t="s">
        <v>87</v>
      </c>
      <c r="M8" s="73" t="s">
        <v>88</v>
      </c>
      <c r="N8" s="73" t="s">
        <v>89</v>
      </c>
      <c r="O8" s="73" t="s">
        <v>90</v>
      </c>
      <c r="P8" s="73" t="s">
        <v>42</v>
      </c>
      <c r="Q8" s="73" t="s">
        <v>91</v>
      </c>
      <c r="R8" s="73" t="s">
        <v>319</v>
      </c>
      <c r="S8" s="73"/>
      <c r="T8" s="73"/>
      <c r="V8" s="75" t="s">
        <v>87</v>
      </c>
      <c r="W8" s="75" t="s">
        <v>88</v>
      </c>
      <c r="X8" s="75" t="s">
        <v>89</v>
      </c>
      <c r="Y8" s="75" t="s">
        <v>90</v>
      </c>
      <c r="Z8" s="75" t="s">
        <v>42</v>
      </c>
      <c r="AA8" s="75" t="s">
        <v>91</v>
      </c>
      <c r="AB8" s="75" t="s">
        <v>321</v>
      </c>
      <c r="AC8" s="76"/>
      <c r="AD8" s="74"/>
      <c r="AE8" s="18"/>
      <c r="AF8" s="18"/>
      <c r="AG8" s="18"/>
    </row>
    <row r="9" spans="1:33">
      <c r="A9" s="24" t="s">
        <v>151</v>
      </c>
      <c r="B9" s="24" t="s">
        <v>152</v>
      </c>
      <c r="C9" s="17" t="s">
        <v>314</v>
      </c>
      <c r="D9" s="24" t="s">
        <v>12</v>
      </c>
      <c r="E9" s="24" t="s">
        <v>157</v>
      </c>
      <c r="F9" s="17" t="s">
        <v>59</v>
      </c>
      <c r="G9" s="24" t="s">
        <v>4</v>
      </c>
      <c r="H9" s="24" t="s">
        <v>61</v>
      </c>
      <c r="I9" s="57">
        <v>55.701709379999997</v>
      </c>
      <c r="J9" s="57">
        <f>I9</f>
        <v>55.701709379999997</v>
      </c>
      <c r="L9" s="24" t="s">
        <v>275</v>
      </c>
      <c r="M9" s="24">
        <v>-9.1859999999999999</v>
      </c>
      <c r="N9" s="24" t="s">
        <v>209</v>
      </c>
      <c r="O9" s="24" t="s">
        <v>32</v>
      </c>
      <c r="P9" s="24" t="s">
        <v>31</v>
      </c>
      <c r="Q9" s="24">
        <v>0.45040000000000002</v>
      </c>
      <c r="R9" s="24">
        <v>0.45040000000000002</v>
      </c>
      <c r="S9" s="24"/>
      <c r="T9" s="24"/>
      <c r="V9" s="74" t="s">
        <v>208</v>
      </c>
      <c r="W9" s="74">
        <v>-54.89</v>
      </c>
      <c r="X9" s="74" t="s">
        <v>222</v>
      </c>
      <c r="Y9" s="74" t="s">
        <v>34</v>
      </c>
      <c r="Z9" s="74" t="s">
        <v>38</v>
      </c>
      <c r="AA9" s="74" t="s">
        <v>37</v>
      </c>
      <c r="AB9" s="102">
        <v>1.8651746813702601E-14</v>
      </c>
      <c r="AC9" s="76"/>
      <c r="AD9" s="74"/>
      <c r="AE9" s="18"/>
      <c r="AF9" s="18"/>
      <c r="AG9" s="18"/>
    </row>
    <row r="10" spans="1:33">
      <c r="A10" s="24" t="s">
        <v>151</v>
      </c>
      <c r="B10" s="24" t="s">
        <v>153</v>
      </c>
      <c r="C10" s="17" t="s">
        <v>314</v>
      </c>
      <c r="D10" s="24" t="s">
        <v>12</v>
      </c>
      <c r="E10" s="24" t="s">
        <v>157</v>
      </c>
      <c r="F10" s="17" t="s">
        <v>59</v>
      </c>
      <c r="G10" s="24" t="s">
        <v>4</v>
      </c>
      <c r="H10" s="24" t="s">
        <v>61</v>
      </c>
      <c r="I10" s="57">
        <v>68.674705259999996</v>
      </c>
      <c r="J10" s="57">
        <f t="shared" ref="J10:J11" si="0">I10</f>
        <v>68.674705259999996</v>
      </c>
      <c r="L10" s="24" t="s">
        <v>276</v>
      </c>
      <c r="M10" s="24">
        <v>-0.1857</v>
      </c>
      <c r="N10" s="24" t="s">
        <v>211</v>
      </c>
      <c r="O10" s="24" t="s">
        <v>32</v>
      </c>
      <c r="P10" s="24" t="s">
        <v>31</v>
      </c>
      <c r="Q10" s="24" t="s">
        <v>108</v>
      </c>
      <c r="R10" s="101">
        <v>0.999999999999998</v>
      </c>
      <c r="S10" s="24"/>
      <c r="T10" s="24"/>
      <c r="V10" s="74" t="s">
        <v>210</v>
      </c>
      <c r="W10" s="74">
        <v>-45.12</v>
      </c>
      <c r="X10" s="74" t="s">
        <v>223</v>
      </c>
      <c r="Y10" s="74" t="s">
        <v>34</v>
      </c>
      <c r="Z10" s="74" t="s">
        <v>38</v>
      </c>
      <c r="AA10" s="74" t="s">
        <v>37</v>
      </c>
      <c r="AB10" s="102">
        <v>6.01407812439447E-13</v>
      </c>
      <c r="AC10" s="76"/>
      <c r="AD10" s="74"/>
      <c r="AE10" s="18"/>
      <c r="AF10" s="18"/>
      <c r="AG10" s="18"/>
    </row>
    <row r="11" spans="1:33">
      <c r="A11" s="24" t="s">
        <v>151</v>
      </c>
      <c r="B11" s="24" t="s">
        <v>41</v>
      </c>
      <c r="C11" s="17" t="s">
        <v>314</v>
      </c>
      <c r="D11" s="24" t="s">
        <v>5</v>
      </c>
      <c r="E11" s="24" t="s">
        <v>157</v>
      </c>
      <c r="F11" s="17" t="s">
        <v>59</v>
      </c>
      <c r="G11" s="24" t="s">
        <v>4</v>
      </c>
      <c r="H11" s="24" t="s">
        <v>61</v>
      </c>
      <c r="I11" s="57">
        <v>53.46699855</v>
      </c>
      <c r="J11" s="57">
        <f t="shared" si="0"/>
        <v>53.46699855</v>
      </c>
      <c r="L11" s="24" t="s">
        <v>277</v>
      </c>
      <c r="M11" s="24">
        <v>-5.5860000000000003</v>
      </c>
      <c r="N11" s="24" t="s">
        <v>213</v>
      </c>
      <c r="O11" s="24" t="s">
        <v>32</v>
      </c>
      <c r="P11" s="24" t="s">
        <v>31</v>
      </c>
      <c r="Q11" s="24">
        <v>0.82099999999999995</v>
      </c>
      <c r="R11" s="24">
        <v>0.82099999999999995</v>
      </c>
      <c r="S11" s="24"/>
      <c r="T11" s="24"/>
      <c r="V11" s="74" t="s">
        <v>212</v>
      </c>
      <c r="W11" s="74">
        <v>-54.72</v>
      </c>
      <c r="X11" s="74" t="s">
        <v>224</v>
      </c>
      <c r="Y11" s="74" t="s">
        <v>34</v>
      </c>
      <c r="Z11" s="74" t="s">
        <v>38</v>
      </c>
      <c r="AA11" s="74" t="s">
        <v>37</v>
      </c>
      <c r="AB11" s="103">
        <v>1.8762769116165101E-14</v>
      </c>
      <c r="AC11" s="76"/>
      <c r="AD11" s="74"/>
      <c r="AE11" s="18"/>
      <c r="AF11" s="18"/>
      <c r="AG11" s="18"/>
    </row>
    <row r="12" spans="1:33">
      <c r="A12" s="24" t="s">
        <v>58</v>
      </c>
      <c r="B12" s="17" t="s">
        <v>137</v>
      </c>
      <c r="C12" s="17" t="s">
        <v>314</v>
      </c>
      <c r="D12" s="17" t="s">
        <v>5</v>
      </c>
      <c r="E12" s="17" t="s">
        <v>124</v>
      </c>
      <c r="F12" s="17" t="s">
        <v>59</v>
      </c>
      <c r="G12" s="8" t="s">
        <v>4</v>
      </c>
      <c r="H12" s="24" t="s">
        <v>62</v>
      </c>
      <c r="I12" s="57">
        <v>23.952500000000001</v>
      </c>
      <c r="J12" s="57">
        <f>AVERAGE(I12:I13)</f>
        <v>31.344107149999999</v>
      </c>
      <c r="L12" s="24" t="s">
        <v>278</v>
      </c>
      <c r="M12" s="24">
        <v>8.1639999999999997</v>
      </c>
      <c r="N12" s="24" t="s">
        <v>215</v>
      </c>
      <c r="O12" s="24" t="s">
        <v>32</v>
      </c>
      <c r="P12" s="24" t="s">
        <v>31</v>
      </c>
      <c r="Q12" s="24">
        <v>0.55479999999999996</v>
      </c>
      <c r="R12" s="24">
        <v>0.55479999999999996</v>
      </c>
      <c r="S12" s="24"/>
      <c r="T12" s="24"/>
      <c r="V12" s="74" t="s">
        <v>214</v>
      </c>
      <c r="W12" s="74">
        <v>-50.27</v>
      </c>
      <c r="X12" s="74" t="s">
        <v>225</v>
      </c>
      <c r="Y12" s="74" t="s">
        <v>34</v>
      </c>
      <c r="Z12" s="74" t="s">
        <v>38</v>
      </c>
      <c r="AA12" s="74" t="s">
        <v>37</v>
      </c>
      <c r="AB12" s="102">
        <v>2.27595720048157E-14</v>
      </c>
      <c r="AC12" s="76"/>
      <c r="AD12" s="74"/>
      <c r="AE12" s="18"/>
      <c r="AF12" s="18"/>
      <c r="AG12" s="18"/>
    </row>
    <row r="13" spans="1:33">
      <c r="A13" s="24" t="s">
        <v>58</v>
      </c>
      <c r="B13" s="17" t="s">
        <v>137</v>
      </c>
      <c r="C13" s="17" t="s">
        <v>314</v>
      </c>
      <c r="D13" s="17" t="s">
        <v>5</v>
      </c>
      <c r="E13" s="17" t="s">
        <v>123</v>
      </c>
      <c r="F13" s="17" t="s">
        <v>59</v>
      </c>
      <c r="G13" s="8" t="s">
        <v>4</v>
      </c>
      <c r="H13" s="24" t="s">
        <v>62</v>
      </c>
      <c r="I13" s="57">
        <v>38.735714299999998</v>
      </c>
      <c r="J13" s="6"/>
      <c r="L13" s="24" t="s">
        <v>168</v>
      </c>
      <c r="M13" s="24">
        <v>9</v>
      </c>
      <c r="N13" s="24" t="s">
        <v>216</v>
      </c>
      <c r="O13" s="24" t="s">
        <v>32</v>
      </c>
      <c r="P13" s="24" t="s">
        <v>31</v>
      </c>
      <c r="Q13" s="24">
        <v>0.65649999999999997</v>
      </c>
      <c r="R13" s="24">
        <v>0.65649999999999997</v>
      </c>
      <c r="S13" s="24"/>
      <c r="T13" s="24"/>
      <c r="V13" s="74" t="s">
        <v>168</v>
      </c>
      <c r="W13" s="74">
        <v>9.7750000000000004</v>
      </c>
      <c r="X13" s="74" t="s">
        <v>226</v>
      </c>
      <c r="Y13" s="74" t="s">
        <v>32</v>
      </c>
      <c r="Z13" s="74" t="s">
        <v>31</v>
      </c>
      <c r="AA13" s="74">
        <v>0.52190000000000003</v>
      </c>
      <c r="AB13" s="74">
        <v>0.52190000000000003</v>
      </c>
      <c r="AC13" s="76"/>
      <c r="AD13" s="74"/>
      <c r="AE13" s="18"/>
      <c r="AF13" s="18"/>
      <c r="AG13" s="18"/>
    </row>
    <row r="14" spans="1:33">
      <c r="A14" s="24" t="s">
        <v>58</v>
      </c>
      <c r="B14" s="17" t="s">
        <v>35</v>
      </c>
      <c r="C14" s="17" t="s">
        <v>314</v>
      </c>
      <c r="D14" s="17" t="s">
        <v>12</v>
      </c>
      <c r="E14" s="17" t="s">
        <v>124</v>
      </c>
      <c r="F14" s="17" t="s">
        <v>59</v>
      </c>
      <c r="G14" s="8" t="s">
        <v>4</v>
      </c>
      <c r="H14" s="24" t="s">
        <v>62</v>
      </c>
      <c r="I14" s="57">
        <v>37.945</v>
      </c>
      <c r="J14" s="57">
        <f>AVERAGE(I14:I15)</f>
        <v>34.294499999999999</v>
      </c>
      <c r="L14" s="24" t="s">
        <v>195</v>
      </c>
      <c r="M14" s="24">
        <v>3.6</v>
      </c>
      <c r="N14" s="24" t="s">
        <v>217</v>
      </c>
      <c r="O14" s="24" t="s">
        <v>32</v>
      </c>
      <c r="P14" s="24" t="s">
        <v>31</v>
      </c>
      <c r="Q14" s="24">
        <v>0.97960000000000003</v>
      </c>
      <c r="R14" s="24">
        <v>0.97960000000000003</v>
      </c>
      <c r="S14" s="24"/>
      <c r="T14" s="24"/>
      <c r="V14" s="74" t="s">
        <v>195</v>
      </c>
      <c r="W14" s="74">
        <v>0.17499999999999999</v>
      </c>
      <c r="X14" s="74" t="s">
        <v>227</v>
      </c>
      <c r="Y14" s="74" t="s">
        <v>32</v>
      </c>
      <c r="Z14" s="74" t="s">
        <v>31</v>
      </c>
      <c r="AA14" s="74" t="s">
        <v>108</v>
      </c>
      <c r="AB14" s="74" t="s">
        <v>320</v>
      </c>
      <c r="AC14" s="76"/>
      <c r="AD14" s="74"/>
      <c r="AE14" s="18"/>
      <c r="AF14" s="18"/>
      <c r="AG14" s="18"/>
    </row>
    <row r="15" spans="1:33">
      <c r="A15" s="24" t="s">
        <v>58</v>
      </c>
      <c r="B15" s="17" t="s">
        <v>35</v>
      </c>
      <c r="C15" s="17" t="s">
        <v>314</v>
      </c>
      <c r="D15" s="17" t="s">
        <v>12</v>
      </c>
      <c r="E15" s="17" t="s">
        <v>123</v>
      </c>
      <c r="F15" s="17" t="s">
        <v>59</v>
      </c>
      <c r="G15" s="8" t="s">
        <v>4</v>
      </c>
      <c r="H15" s="24" t="s">
        <v>62</v>
      </c>
      <c r="I15" s="57">
        <v>30.643999999999998</v>
      </c>
      <c r="J15" s="6"/>
      <c r="L15" s="24" t="s">
        <v>169</v>
      </c>
      <c r="M15" s="24">
        <v>17.350000000000001</v>
      </c>
      <c r="N15" s="24" t="s">
        <v>218</v>
      </c>
      <c r="O15" s="24" t="s">
        <v>32</v>
      </c>
      <c r="P15" s="24" t="s">
        <v>31</v>
      </c>
      <c r="Q15" s="24">
        <v>0.1341</v>
      </c>
      <c r="R15" s="24">
        <v>0.1341</v>
      </c>
      <c r="S15" s="24"/>
      <c r="T15" s="24"/>
      <c r="U15" s="18"/>
      <c r="V15" s="74" t="s">
        <v>169</v>
      </c>
      <c r="W15" s="74">
        <v>4.625</v>
      </c>
      <c r="X15" s="76" t="s">
        <v>228</v>
      </c>
      <c r="Y15" s="74" t="s">
        <v>32</v>
      </c>
      <c r="Z15" s="74" t="s">
        <v>31</v>
      </c>
      <c r="AA15" s="74">
        <v>0.93559999999999999</v>
      </c>
      <c r="AB15" s="74">
        <v>0.93559999999999999</v>
      </c>
      <c r="AC15" s="74"/>
      <c r="AD15" s="74"/>
      <c r="AE15" s="18"/>
      <c r="AF15" s="18"/>
      <c r="AG15" s="18"/>
    </row>
    <row r="16" spans="1:33">
      <c r="A16" s="24" t="s">
        <v>151</v>
      </c>
      <c r="B16" s="24" t="s">
        <v>154</v>
      </c>
      <c r="C16" s="17" t="s">
        <v>314</v>
      </c>
      <c r="D16" s="24" t="s">
        <v>5</v>
      </c>
      <c r="E16" s="24" t="s">
        <v>157</v>
      </c>
      <c r="F16" s="17" t="s">
        <v>59</v>
      </c>
      <c r="G16" s="24" t="s">
        <v>4</v>
      </c>
      <c r="H16" s="24" t="s">
        <v>170</v>
      </c>
      <c r="I16" s="57">
        <v>50.339220400000002</v>
      </c>
      <c r="J16" s="57">
        <f>I16</f>
        <v>50.339220400000002</v>
      </c>
      <c r="L16" s="24" t="s">
        <v>199</v>
      </c>
      <c r="M16" s="24">
        <v>-5.4</v>
      </c>
      <c r="N16" s="24" t="s">
        <v>219</v>
      </c>
      <c r="O16" s="24" t="s">
        <v>32</v>
      </c>
      <c r="P16" s="24" t="s">
        <v>31</v>
      </c>
      <c r="Q16" s="24">
        <v>0.9173</v>
      </c>
      <c r="R16" s="24">
        <v>0.9173</v>
      </c>
      <c r="S16" s="24"/>
      <c r="T16" s="24"/>
      <c r="U16" s="18"/>
      <c r="V16" s="74" t="s">
        <v>199</v>
      </c>
      <c r="W16" s="74">
        <v>-9.6</v>
      </c>
      <c r="X16" s="76" t="s">
        <v>229</v>
      </c>
      <c r="Y16" s="74" t="s">
        <v>32</v>
      </c>
      <c r="Z16" s="74" t="s">
        <v>31</v>
      </c>
      <c r="AA16" s="74">
        <v>0.53779999999999994</v>
      </c>
      <c r="AB16" s="74">
        <v>0.53779999999999994</v>
      </c>
      <c r="AC16" s="74"/>
      <c r="AD16" s="74"/>
      <c r="AE16" s="18"/>
      <c r="AF16" s="18"/>
      <c r="AG16" s="18"/>
    </row>
    <row r="17" spans="1:33">
      <c r="A17" s="24" t="s">
        <v>58</v>
      </c>
      <c r="B17" s="24" t="s">
        <v>143</v>
      </c>
      <c r="C17" s="17" t="s">
        <v>314</v>
      </c>
      <c r="D17" s="24" t="s">
        <v>5</v>
      </c>
      <c r="E17" s="24" t="s">
        <v>124</v>
      </c>
      <c r="F17" s="17" t="s">
        <v>59</v>
      </c>
      <c r="G17" s="24" t="s">
        <v>17</v>
      </c>
      <c r="H17" s="24" t="s">
        <v>274</v>
      </c>
      <c r="I17" s="49">
        <v>44.0777778</v>
      </c>
      <c r="J17" s="57">
        <f>AVERAGE(I17:I18)</f>
        <v>42.183333349999998</v>
      </c>
      <c r="L17" s="24" t="s">
        <v>171</v>
      </c>
      <c r="M17" s="24">
        <v>8.35</v>
      </c>
      <c r="N17" s="24" t="s">
        <v>220</v>
      </c>
      <c r="O17" s="24" t="s">
        <v>32</v>
      </c>
      <c r="P17" s="24" t="s">
        <v>31</v>
      </c>
      <c r="Q17" s="24">
        <v>0.71189999999999998</v>
      </c>
      <c r="R17" s="24">
        <v>0.71189999999999998</v>
      </c>
      <c r="S17" s="24"/>
      <c r="T17" s="24"/>
      <c r="U17" s="18"/>
      <c r="V17" s="74" t="s">
        <v>171</v>
      </c>
      <c r="W17" s="74">
        <v>-5.15</v>
      </c>
      <c r="X17" s="76" t="s">
        <v>230</v>
      </c>
      <c r="Y17" s="74" t="s">
        <v>32</v>
      </c>
      <c r="Z17" s="74" t="s">
        <v>31</v>
      </c>
      <c r="AA17" s="74">
        <v>0.90859999999999996</v>
      </c>
      <c r="AB17" s="74">
        <v>0.90859999999999996</v>
      </c>
      <c r="AC17" s="74"/>
      <c r="AD17" s="74"/>
      <c r="AE17" s="18"/>
      <c r="AF17" s="18"/>
      <c r="AG17" s="18"/>
    </row>
    <row r="18" spans="1:33">
      <c r="A18" s="24" t="s">
        <v>58</v>
      </c>
      <c r="B18" s="47" t="s">
        <v>143</v>
      </c>
      <c r="C18" s="17" t="s">
        <v>314</v>
      </c>
      <c r="D18" s="24" t="s">
        <v>5</v>
      </c>
      <c r="E18" s="24" t="s">
        <v>123</v>
      </c>
      <c r="F18" s="17" t="s">
        <v>59</v>
      </c>
      <c r="G18" s="24" t="s">
        <v>17</v>
      </c>
      <c r="H18" s="24" t="s">
        <v>274</v>
      </c>
      <c r="I18" s="49">
        <v>40.288888900000003</v>
      </c>
      <c r="J18" s="6"/>
      <c r="L18" s="24" t="s">
        <v>203</v>
      </c>
      <c r="M18" s="24">
        <v>13.75</v>
      </c>
      <c r="N18" s="24" t="s">
        <v>221</v>
      </c>
      <c r="O18" s="24" t="s">
        <v>32</v>
      </c>
      <c r="P18" s="24" t="s">
        <v>31</v>
      </c>
      <c r="Q18" s="24">
        <v>0.29220000000000002</v>
      </c>
      <c r="R18" s="24">
        <v>0.29220000000000002</v>
      </c>
      <c r="S18" s="24"/>
      <c r="T18" s="24"/>
      <c r="U18" s="18"/>
      <c r="V18" s="74" t="s">
        <v>203</v>
      </c>
      <c r="W18" s="74">
        <v>4.45</v>
      </c>
      <c r="X18" s="76" t="s">
        <v>231</v>
      </c>
      <c r="Y18" s="74" t="s">
        <v>32</v>
      </c>
      <c r="Z18" s="74" t="s">
        <v>31</v>
      </c>
      <c r="AA18" s="74">
        <v>0.94340000000000002</v>
      </c>
      <c r="AB18" s="74">
        <v>0.94340000000000002</v>
      </c>
      <c r="AC18" s="74"/>
      <c r="AD18" s="74"/>
      <c r="AE18" s="18"/>
      <c r="AF18" s="18"/>
      <c r="AG18" s="18"/>
    </row>
    <row r="19" spans="1:33">
      <c r="A19" s="24" t="s">
        <v>58</v>
      </c>
      <c r="B19" s="24" t="s">
        <v>132</v>
      </c>
      <c r="C19" s="17" t="s">
        <v>314</v>
      </c>
      <c r="D19" s="24" t="s">
        <v>12</v>
      </c>
      <c r="E19" s="24" t="s">
        <v>124</v>
      </c>
      <c r="F19" s="17" t="s">
        <v>59</v>
      </c>
      <c r="G19" s="24" t="s">
        <v>17</v>
      </c>
      <c r="H19" s="24" t="s">
        <v>274</v>
      </c>
      <c r="I19" s="49">
        <v>46.201111099999999</v>
      </c>
      <c r="J19" s="57">
        <f>I19</f>
        <v>46.201111099999999</v>
      </c>
      <c r="L19" s="24"/>
      <c r="M19" s="24"/>
      <c r="N19" s="24"/>
      <c r="O19" s="24"/>
      <c r="P19" s="24"/>
      <c r="Q19" s="24"/>
      <c r="R19" s="24"/>
      <c r="S19" s="24"/>
      <c r="T19" s="24"/>
      <c r="U19" s="18"/>
      <c r="V19" s="74"/>
      <c r="W19" s="74"/>
      <c r="X19" s="76"/>
      <c r="Y19" s="74"/>
      <c r="Z19" s="74"/>
      <c r="AA19" s="74"/>
      <c r="AB19" s="74"/>
      <c r="AC19" s="74"/>
      <c r="AD19" s="74"/>
      <c r="AE19" s="18"/>
      <c r="AF19" s="18"/>
      <c r="AG19" s="18"/>
    </row>
    <row r="20" spans="1:33">
      <c r="A20" s="24" t="s">
        <v>58</v>
      </c>
      <c r="B20" s="17" t="s">
        <v>134</v>
      </c>
      <c r="C20" s="17" t="s">
        <v>314</v>
      </c>
      <c r="D20" s="17" t="s">
        <v>12</v>
      </c>
      <c r="E20" s="17" t="s">
        <v>124</v>
      </c>
      <c r="F20" s="17" t="s">
        <v>59</v>
      </c>
      <c r="G20" s="24" t="s">
        <v>17</v>
      </c>
      <c r="H20" s="24" t="s">
        <v>274</v>
      </c>
      <c r="I20" s="49">
        <v>47.954000000000001</v>
      </c>
      <c r="J20" s="57">
        <f>AVERAGE(I20:I21)</f>
        <v>39.057000000000002</v>
      </c>
      <c r="L20" s="73" t="s">
        <v>98</v>
      </c>
      <c r="M20" s="73" t="s">
        <v>99</v>
      </c>
      <c r="N20" s="73" t="s">
        <v>100</v>
      </c>
      <c r="O20" s="73" t="s">
        <v>88</v>
      </c>
      <c r="P20" s="73" t="s">
        <v>101</v>
      </c>
      <c r="Q20" s="73" t="s">
        <v>102</v>
      </c>
      <c r="R20" s="73" t="s">
        <v>103</v>
      </c>
      <c r="S20" s="73" t="s">
        <v>104</v>
      </c>
      <c r="T20" s="73" t="s">
        <v>105</v>
      </c>
      <c r="U20" s="18"/>
      <c r="V20" s="75" t="s">
        <v>98</v>
      </c>
      <c r="W20" s="75" t="s">
        <v>99</v>
      </c>
      <c r="X20" s="78" t="s">
        <v>100</v>
      </c>
      <c r="Y20" s="75" t="s">
        <v>88</v>
      </c>
      <c r="Z20" s="75" t="s">
        <v>101</v>
      </c>
      <c r="AA20" s="75" t="s">
        <v>102</v>
      </c>
      <c r="AB20" s="75" t="s">
        <v>103</v>
      </c>
      <c r="AC20" s="75" t="s">
        <v>104</v>
      </c>
      <c r="AD20" s="75" t="s">
        <v>105</v>
      </c>
      <c r="AE20" s="18"/>
      <c r="AF20" s="18"/>
      <c r="AG20" s="18"/>
    </row>
    <row r="21" spans="1:33">
      <c r="A21" s="24" t="s">
        <v>58</v>
      </c>
      <c r="B21" s="17" t="s">
        <v>134</v>
      </c>
      <c r="C21" s="17" t="s">
        <v>314</v>
      </c>
      <c r="D21" s="17" t="s">
        <v>12</v>
      </c>
      <c r="E21" s="17" t="s">
        <v>123</v>
      </c>
      <c r="F21" s="17" t="s">
        <v>59</v>
      </c>
      <c r="G21" s="24" t="s">
        <v>17</v>
      </c>
      <c r="H21" s="24" t="s">
        <v>274</v>
      </c>
      <c r="I21" s="49">
        <v>30.16</v>
      </c>
      <c r="J21" s="6"/>
      <c r="K21" s="18"/>
      <c r="L21" s="24" t="s">
        <v>275</v>
      </c>
      <c r="M21" s="24">
        <v>40.96</v>
      </c>
      <c r="N21" s="24">
        <v>50.15</v>
      </c>
      <c r="O21" s="24">
        <v>-9.1859999999999999</v>
      </c>
      <c r="P21" s="24">
        <v>5.2569999999999997</v>
      </c>
      <c r="Q21" s="24">
        <v>7</v>
      </c>
      <c r="R21" s="24">
        <v>2</v>
      </c>
      <c r="S21" s="24">
        <v>2.4710000000000001</v>
      </c>
      <c r="T21" s="24">
        <v>10</v>
      </c>
      <c r="U21" s="18"/>
      <c r="V21" s="74" t="s">
        <v>208</v>
      </c>
      <c r="W21" s="74">
        <v>2.157</v>
      </c>
      <c r="X21" s="76">
        <v>57.05</v>
      </c>
      <c r="Y21" s="74">
        <v>-54.89</v>
      </c>
      <c r="Z21" s="74">
        <v>4.8600000000000003</v>
      </c>
      <c r="AA21" s="74">
        <v>7</v>
      </c>
      <c r="AB21" s="74">
        <v>2</v>
      </c>
      <c r="AC21" s="74">
        <v>15.97</v>
      </c>
      <c r="AD21" s="74">
        <v>10</v>
      </c>
      <c r="AE21" s="18"/>
      <c r="AF21" s="18"/>
      <c r="AG21" s="18"/>
    </row>
    <row r="22" spans="1:33">
      <c r="A22" s="24" t="s">
        <v>58</v>
      </c>
      <c r="B22" s="17" t="s">
        <v>144</v>
      </c>
      <c r="C22" s="17" t="s">
        <v>314</v>
      </c>
      <c r="D22" s="17" t="s">
        <v>5</v>
      </c>
      <c r="E22" s="17" t="s">
        <v>123</v>
      </c>
      <c r="F22" s="17" t="s">
        <v>59</v>
      </c>
      <c r="G22" s="24" t="s">
        <v>17</v>
      </c>
      <c r="H22" s="24" t="s">
        <v>274</v>
      </c>
      <c r="I22" s="49">
        <v>29.945</v>
      </c>
      <c r="J22" s="57">
        <f>I22</f>
        <v>29.945</v>
      </c>
      <c r="L22" s="24" t="s">
        <v>276</v>
      </c>
      <c r="M22" s="24">
        <v>40.96</v>
      </c>
      <c r="N22" s="24">
        <v>41.15</v>
      </c>
      <c r="O22" s="24">
        <v>-0.1857</v>
      </c>
      <c r="P22" s="24">
        <v>5.2569999999999997</v>
      </c>
      <c r="Q22" s="24">
        <v>7</v>
      </c>
      <c r="R22" s="24">
        <v>2</v>
      </c>
      <c r="S22" s="24">
        <v>4.9959999999999997E-2</v>
      </c>
      <c r="T22" s="24">
        <v>10</v>
      </c>
      <c r="U22" s="18"/>
      <c r="V22" s="74" t="s">
        <v>210</v>
      </c>
      <c r="W22" s="74">
        <v>2.157</v>
      </c>
      <c r="X22" s="76">
        <v>47.28</v>
      </c>
      <c r="Y22" s="74">
        <v>-45.12</v>
      </c>
      <c r="Z22" s="74">
        <v>4.8600000000000003</v>
      </c>
      <c r="AA22" s="74">
        <v>7</v>
      </c>
      <c r="AB22" s="74">
        <v>2</v>
      </c>
      <c r="AC22" s="74">
        <v>13.13</v>
      </c>
      <c r="AD22" s="74">
        <v>10</v>
      </c>
      <c r="AE22" s="18"/>
      <c r="AF22" s="18"/>
      <c r="AG22" s="18"/>
    </row>
    <row r="23" spans="1:33">
      <c r="A23" s="24" t="s">
        <v>58</v>
      </c>
      <c r="B23" s="17" t="s">
        <v>126</v>
      </c>
      <c r="C23" s="17" t="s">
        <v>314</v>
      </c>
      <c r="D23" s="17" t="s">
        <v>5</v>
      </c>
      <c r="E23" s="17" t="s">
        <v>124</v>
      </c>
      <c r="F23" s="17" t="s">
        <v>59</v>
      </c>
      <c r="G23" s="24" t="s">
        <v>17</v>
      </c>
      <c r="H23" s="24" t="s">
        <v>274</v>
      </c>
      <c r="I23" s="49">
        <v>50.216000000000001</v>
      </c>
      <c r="J23" s="57">
        <f>I23</f>
        <v>50.216000000000001</v>
      </c>
      <c r="L23" s="24" t="s">
        <v>277</v>
      </c>
      <c r="M23" s="24">
        <v>40.96</v>
      </c>
      <c r="N23" s="24">
        <v>46.55</v>
      </c>
      <c r="O23" s="24">
        <v>-5.5860000000000003</v>
      </c>
      <c r="P23" s="24">
        <v>5.2569999999999997</v>
      </c>
      <c r="Q23" s="24">
        <v>7</v>
      </c>
      <c r="R23" s="24">
        <v>2</v>
      </c>
      <c r="S23" s="24">
        <v>1.5029999999999999</v>
      </c>
      <c r="T23" s="24">
        <v>10</v>
      </c>
      <c r="U23" s="18"/>
      <c r="V23" s="74" t="s">
        <v>212</v>
      </c>
      <c r="W23" s="74">
        <v>2.157</v>
      </c>
      <c r="X23" s="76">
        <v>56.88</v>
      </c>
      <c r="Y23" s="74">
        <v>-54.72</v>
      </c>
      <c r="Z23" s="74">
        <v>4.8600000000000003</v>
      </c>
      <c r="AA23" s="74">
        <v>7</v>
      </c>
      <c r="AB23" s="74">
        <v>2</v>
      </c>
      <c r="AC23" s="74">
        <v>15.92</v>
      </c>
      <c r="AD23" s="74">
        <v>10</v>
      </c>
      <c r="AE23" s="18"/>
      <c r="AF23" s="18"/>
      <c r="AG23" s="18"/>
    </row>
    <row r="24" spans="1:33">
      <c r="A24" s="24" t="s">
        <v>58</v>
      </c>
      <c r="B24" s="17" t="s">
        <v>138</v>
      </c>
      <c r="C24" s="17" t="s">
        <v>314</v>
      </c>
      <c r="D24" s="17" t="s">
        <v>5</v>
      </c>
      <c r="E24" s="17" t="s">
        <v>124</v>
      </c>
      <c r="F24" s="17" t="s">
        <v>59</v>
      </c>
      <c r="G24" s="24" t="s">
        <v>17</v>
      </c>
      <c r="H24" s="24" t="s">
        <v>274</v>
      </c>
      <c r="I24" s="49">
        <v>40.557499999999997</v>
      </c>
      <c r="J24" s="57">
        <f>AVERAGE(I24:I25)</f>
        <v>47.242750000000001</v>
      </c>
      <c r="L24" s="24" t="s">
        <v>278</v>
      </c>
      <c r="M24" s="24">
        <v>40.96</v>
      </c>
      <c r="N24" s="24">
        <v>32.799999999999997</v>
      </c>
      <c r="O24" s="24">
        <v>8.1639999999999997</v>
      </c>
      <c r="P24" s="24">
        <v>5.2569999999999997</v>
      </c>
      <c r="Q24" s="24">
        <v>7</v>
      </c>
      <c r="R24" s="24">
        <v>2</v>
      </c>
      <c r="S24" s="24">
        <v>2.1960000000000002</v>
      </c>
      <c r="T24" s="24">
        <v>10</v>
      </c>
      <c r="U24" s="18"/>
      <c r="V24" s="74" t="s">
        <v>214</v>
      </c>
      <c r="W24" s="74">
        <v>2.157</v>
      </c>
      <c r="X24" s="76">
        <v>52.43</v>
      </c>
      <c r="Y24" s="74">
        <v>-50.27</v>
      </c>
      <c r="Z24" s="74">
        <v>4.8600000000000003</v>
      </c>
      <c r="AA24" s="74">
        <v>7</v>
      </c>
      <c r="AB24" s="74">
        <v>2</v>
      </c>
      <c r="AC24" s="74">
        <v>14.63</v>
      </c>
      <c r="AD24" s="74">
        <v>10</v>
      </c>
      <c r="AE24" s="18"/>
      <c r="AF24" s="18"/>
      <c r="AG24" s="18"/>
    </row>
    <row r="25" spans="1:33">
      <c r="A25" s="24" t="s">
        <v>58</v>
      </c>
      <c r="B25" s="17" t="s">
        <v>138</v>
      </c>
      <c r="C25" s="17" t="s">
        <v>314</v>
      </c>
      <c r="D25" s="17" t="s">
        <v>5</v>
      </c>
      <c r="E25" s="17" t="s">
        <v>123</v>
      </c>
      <c r="F25" s="17" t="s">
        <v>59</v>
      </c>
      <c r="G25" s="24" t="s">
        <v>17</v>
      </c>
      <c r="H25" s="24" t="s">
        <v>274</v>
      </c>
      <c r="I25" s="49">
        <v>53.927999999999997</v>
      </c>
      <c r="J25" s="6"/>
      <c r="L25" s="24" t="s">
        <v>168</v>
      </c>
      <c r="M25" s="24">
        <v>50.15</v>
      </c>
      <c r="N25" s="24">
        <v>41.15</v>
      </c>
      <c r="O25" s="24">
        <v>9</v>
      </c>
      <c r="P25" s="24">
        <v>6.556</v>
      </c>
      <c r="Q25" s="24">
        <v>2</v>
      </c>
      <c r="R25" s="24">
        <v>2</v>
      </c>
      <c r="S25" s="24">
        <v>1.9410000000000001</v>
      </c>
      <c r="T25" s="24">
        <v>10</v>
      </c>
      <c r="U25" s="37"/>
      <c r="V25" s="77" t="s">
        <v>168</v>
      </c>
      <c r="W25" s="77">
        <v>57.05</v>
      </c>
      <c r="X25" s="77">
        <v>47.28</v>
      </c>
      <c r="Y25" s="74">
        <v>9.7750000000000004</v>
      </c>
      <c r="Z25" s="74">
        <v>6.0609999999999999</v>
      </c>
      <c r="AA25" s="74">
        <v>2</v>
      </c>
      <c r="AB25" s="74">
        <v>2</v>
      </c>
      <c r="AC25" s="74">
        <v>2.2810000000000001</v>
      </c>
      <c r="AD25" s="74">
        <v>10</v>
      </c>
      <c r="AE25" s="18"/>
      <c r="AF25" s="18"/>
      <c r="AG25" s="18"/>
    </row>
    <row r="26" spans="1:33">
      <c r="A26" s="24" t="s">
        <v>58</v>
      </c>
      <c r="B26" s="17" t="s">
        <v>145</v>
      </c>
      <c r="C26" s="17" t="s">
        <v>314</v>
      </c>
      <c r="D26" s="17" t="s">
        <v>12</v>
      </c>
      <c r="E26" s="17" t="s">
        <v>123</v>
      </c>
      <c r="F26" s="17" t="s">
        <v>59</v>
      </c>
      <c r="G26" s="24" t="s">
        <v>17</v>
      </c>
      <c r="H26" s="24" t="s">
        <v>274</v>
      </c>
      <c r="I26" s="49">
        <v>31.85</v>
      </c>
      <c r="J26" s="57">
        <f>I26</f>
        <v>31.85</v>
      </c>
      <c r="L26" s="24" t="s">
        <v>195</v>
      </c>
      <c r="M26" s="24">
        <v>50.15</v>
      </c>
      <c r="N26" s="24">
        <v>46.55</v>
      </c>
      <c r="O26" s="24">
        <v>3.6</v>
      </c>
      <c r="P26" s="24">
        <v>6.556</v>
      </c>
      <c r="Q26" s="24">
        <v>2</v>
      </c>
      <c r="R26" s="24">
        <v>2</v>
      </c>
      <c r="S26" s="24">
        <v>0.77649999999999997</v>
      </c>
      <c r="T26" s="24">
        <v>10</v>
      </c>
      <c r="V26" s="76" t="s">
        <v>195</v>
      </c>
      <c r="W26" s="76">
        <v>57.05</v>
      </c>
      <c r="X26" s="76">
        <v>56.88</v>
      </c>
      <c r="Y26" s="74">
        <v>0.17499999999999999</v>
      </c>
      <c r="Z26" s="74">
        <v>6.0609999999999999</v>
      </c>
      <c r="AA26" s="74">
        <v>2</v>
      </c>
      <c r="AB26" s="74">
        <v>2</v>
      </c>
      <c r="AC26" s="74">
        <v>4.0829999999999998E-2</v>
      </c>
      <c r="AD26" s="74">
        <v>10</v>
      </c>
      <c r="AE26" s="18"/>
      <c r="AF26" s="18"/>
      <c r="AG26" s="18"/>
    </row>
    <row r="27" spans="1:33">
      <c r="A27" s="24" t="s">
        <v>151</v>
      </c>
      <c r="B27" s="24" t="s">
        <v>40</v>
      </c>
      <c r="C27" s="17" t="s">
        <v>314</v>
      </c>
      <c r="D27" s="24" t="s">
        <v>5</v>
      </c>
      <c r="E27" s="24" t="s">
        <v>157</v>
      </c>
      <c r="F27" s="17" t="s">
        <v>59</v>
      </c>
      <c r="G27" s="24" t="s">
        <v>17</v>
      </c>
      <c r="H27" s="24" t="s">
        <v>274</v>
      </c>
      <c r="I27" s="57">
        <v>41.085731109999998</v>
      </c>
      <c r="J27" s="57">
        <f>I27</f>
        <v>41.085731109999998</v>
      </c>
      <c r="L27" s="24" t="s">
        <v>169</v>
      </c>
      <c r="M27" s="24">
        <v>50.15</v>
      </c>
      <c r="N27" s="24">
        <v>32.799999999999997</v>
      </c>
      <c r="O27" s="24">
        <v>17.350000000000001</v>
      </c>
      <c r="P27" s="24">
        <v>6.556</v>
      </c>
      <c r="Q27" s="24">
        <v>2</v>
      </c>
      <c r="R27" s="24">
        <v>2</v>
      </c>
      <c r="S27" s="24">
        <v>3.742</v>
      </c>
      <c r="T27" s="24">
        <v>10</v>
      </c>
      <c r="U27" s="21"/>
      <c r="V27" s="76" t="s">
        <v>169</v>
      </c>
      <c r="W27" s="76">
        <v>57.05</v>
      </c>
      <c r="X27" s="76">
        <v>52.43</v>
      </c>
      <c r="Y27" s="74">
        <v>4.625</v>
      </c>
      <c r="Z27" s="74">
        <v>6.0609999999999999</v>
      </c>
      <c r="AA27" s="74">
        <v>2</v>
      </c>
      <c r="AB27" s="74">
        <v>2</v>
      </c>
      <c r="AC27" s="74">
        <v>1.079</v>
      </c>
      <c r="AD27" s="74">
        <v>10</v>
      </c>
      <c r="AE27" s="18"/>
      <c r="AF27" s="18"/>
      <c r="AG27" s="18"/>
    </row>
    <row r="28" spans="1:33">
      <c r="A28" s="24" t="s">
        <v>151</v>
      </c>
      <c r="B28" s="24" t="s">
        <v>83</v>
      </c>
      <c r="C28" s="17" t="s">
        <v>314</v>
      </c>
      <c r="D28" s="24" t="s">
        <v>12</v>
      </c>
      <c r="E28" s="24" t="s">
        <v>158</v>
      </c>
      <c r="F28" s="17" t="s">
        <v>59</v>
      </c>
      <c r="G28" s="24" t="s">
        <v>17</v>
      </c>
      <c r="H28" s="24" t="s">
        <v>274</v>
      </c>
      <c r="I28" s="57">
        <v>59.22624708</v>
      </c>
      <c r="J28" s="57">
        <f>I28</f>
        <v>59.22624708</v>
      </c>
      <c r="L28" s="24" t="s">
        <v>199</v>
      </c>
      <c r="M28" s="24">
        <v>41.15</v>
      </c>
      <c r="N28" s="24">
        <v>46.55</v>
      </c>
      <c r="O28" s="24">
        <v>-5.4</v>
      </c>
      <c r="P28" s="24">
        <v>6.556</v>
      </c>
      <c r="Q28" s="24">
        <v>2</v>
      </c>
      <c r="R28" s="24">
        <v>2</v>
      </c>
      <c r="S28" s="24">
        <v>1.165</v>
      </c>
      <c r="T28" s="24">
        <v>10</v>
      </c>
      <c r="U28" s="18"/>
      <c r="V28" s="74" t="s">
        <v>199</v>
      </c>
      <c r="W28" s="74">
        <v>47.28</v>
      </c>
      <c r="X28" s="74">
        <v>56.88</v>
      </c>
      <c r="Y28" s="74">
        <v>-9.6</v>
      </c>
      <c r="Z28" s="74">
        <v>6.0609999999999999</v>
      </c>
      <c r="AA28" s="74">
        <v>2</v>
      </c>
      <c r="AB28" s="74">
        <v>2</v>
      </c>
      <c r="AC28" s="74">
        <v>2.2400000000000002</v>
      </c>
      <c r="AD28" s="74">
        <v>10</v>
      </c>
      <c r="AE28" s="18"/>
      <c r="AF28" s="18"/>
      <c r="AG28" s="18"/>
    </row>
    <row r="29" spans="1:33">
      <c r="A29" s="24" t="s">
        <v>58</v>
      </c>
      <c r="B29" s="17" t="s">
        <v>130</v>
      </c>
      <c r="C29" s="17" t="s">
        <v>314</v>
      </c>
      <c r="D29" s="17" t="s">
        <v>5</v>
      </c>
      <c r="E29" s="17" t="s">
        <v>124</v>
      </c>
      <c r="F29" s="17" t="s">
        <v>59</v>
      </c>
      <c r="G29" s="24" t="s">
        <v>4</v>
      </c>
      <c r="H29" s="24" t="s">
        <v>22</v>
      </c>
      <c r="I29" s="57">
        <v>57.872</v>
      </c>
      <c r="J29" s="57">
        <f>AVERAGE(I29:I30)</f>
        <v>47.987666650000001</v>
      </c>
      <c r="L29" s="24" t="s">
        <v>171</v>
      </c>
      <c r="M29" s="24">
        <v>41.15</v>
      </c>
      <c r="N29" s="24">
        <v>32.799999999999997</v>
      </c>
      <c r="O29" s="24">
        <v>8.35</v>
      </c>
      <c r="P29" s="24">
        <v>6.556</v>
      </c>
      <c r="Q29" s="24">
        <v>2</v>
      </c>
      <c r="R29" s="24">
        <v>2</v>
      </c>
      <c r="S29" s="24">
        <v>1.8009999999999999</v>
      </c>
      <c r="T29" s="24">
        <v>10</v>
      </c>
      <c r="U29" s="18"/>
      <c r="V29" s="74" t="s">
        <v>171</v>
      </c>
      <c r="W29" s="74">
        <v>47.28</v>
      </c>
      <c r="X29" s="74">
        <v>52.43</v>
      </c>
      <c r="Y29" s="74">
        <v>-5.15</v>
      </c>
      <c r="Z29" s="74">
        <v>6.0609999999999999</v>
      </c>
      <c r="AA29" s="74">
        <v>2</v>
      </c>
      <c r="AB29" s="74">
        <v>2</v>
      </c>
      <c r="AC29" s="74">
        <v>1.202</v>
      </c>
      <c r="AD29" s="74">
        <v>10</v>
      </c>
      <c r="AE29" s="18"/>
      <c r="AF29" s="18"/>
      <c r="AG29" s="18"/>
    </row>
    <row r="30" spans="1:33">
      <c r="A30" s="24" t="s">
        <v>58</v>
      </c>
      <c r="B30" s="17" t="s">
        <v>130</v>
      </c>
      <c r="C30" s="17" t="s">
        <v>314</v>
      </c>
      <c r="D30" s="17" t="s">
        <v>5</v>
      </c>
      <c r="E30" s="17" t="s">
        <v>123</v>
      </c>
      <c r="F30" s="17" t="s">
        <v>59</v>
      </c>
      <c r="G30" s="24" t="s">
        <v>4</v>
      </c>
      <c r="H30" s="24" t="s">
        <v>22</v>
      </c>
      <c r="I30" s="57">
        <v>38.103333300000003</v>
      </c>
      <c r="J30" s="6"/>
      <c r="L30" s="24" t="s">
        <v>203</v>
      </c>
      <c r="M30" s="24">
        <v>46.55</v>
      </c>
      <c r="N30" s="24">
        <v>32.799999999999997</v>
      </c>
      <c r="O30" s="24">
        <v>13.75</v>
      </c>
      <c r="P30" s="24">
        <v>6.556</v>
      </c>
      <c r="Q30" s="24">
        <v>2</v>
      </c>
      <c r="R30" s="24">
        <v>2</v>
      </c>
      <c r="S30" s="24">
        <v>2.9660000000000002</v>
      </c>
      <c r="T30" s="24">
        <v>10</v>
      </c>
      <c r="U30" s="18"/>
      <c r="V30" s="74" t="s">
        <v>203</v>
      </c>
      <c r="W30" s="74">
        <v>56.88</v>
      </c>
      <c r="X30" s="74">
        <v>52.43</v>
      </c>
      <c r="Y30" s="74">
        <v>4.45</v>
      </c>
      <c r="Z30" s="74">
        <v>6.0609999999999999</v>
      </c>
      <c r="AA30" s="74">
        <v>2</v>
      </c>
      <c r="AB30" s="74">
        <v>2</v>
      </c>
      <c r="AC30" s="74">
        <v>1.038</v>
      </c>
      <c r="AD30" s="74">
        <v>10</v>
      </c>
      <c r="AE30" s="18"/>
      <c r="AF30" s="18"/>
      <c r="AG30" s="18"/>
    </row>
    <row r="31" spans="1:33">
      <c r="A31" s="24" t="s">
        <v>58</v>
      </c>
      <c r="B31" s="17" t="s">
        <v>139</v>
      </c>
      <c r="C31" s="17" t="s">
        <v>314</v>
      </c>
      <c r="D31" s="17" t="s">
        <v>12</v>
      </c>
      <c r="E31" s="17" t="s">
        <v>124</v>
      </c>
      <c r="F31" s="17" t="s">
        <v>59</v>
      </c>
      <c r="G31" s="24" t="s">
        <v>4</v>
      </c>
      <c r="H31" s="24" t="s">
        <v>22</v>
      </c>
      <c r="I31" s="57">
        <v>45.138333299999999</v>
      </c>
      <c r="J31" s="72">
        <f>I31</f>
        <v>45.138333299999999</v>
      </c>
      <c r="L31" s="17"/>
      <c r="M31" s="17"/>
      <c r="N31" s="17"/>
      <c r="O31" s="17"/>
      <c r="P31" s="17"/>
      <c r="Q31" s="17"/>
      <c r="R31" s="17"/>
      <c r="S31" s="17"/>
      <c r="T31" s="96"/>
      <c r="U31" s="18"/>
      <c r="V31" s="96"/>
      <c r="W31" s="17"/>
      <c r="X31" s="17"/>
      <c r="Y31" s="97"/>
      <c r="Z31" s="96"/>
      <c r="AA31" s="96"/>
      <c r="AB31" s="96"/>
      <c r="AC31" s="96"/>
      <c r="AD31" s="96"/>
      <c r="AE31" s="18"/>
      <c r="AF31" s="18"/>
      <c r="AG31" s="18"/>
    </row>
    <row r="32" spans="1:33">
      <c r="A32" s="24" t="s">
        <v>151</v>
      </c>
      <c r="B32" s="24" t="s">
        <v>28</v>
      </c>
      <c r="C32" s="17" t="s">
        <v>314</v>
      </c>
      <c r="D32" s="24" t="s">
        <v>5</v>
      </c>
      <c r="E32" s="24" t="s">
        <v>157</v>
      </c>
      <c r="F32" s="17" t="s">
        <v>59</v>
      </c>
      <c r="G32" s="24" t="s">
        <v>4</v>
      </c>
      <c r="H32" s="24" t="s">
        <v>22</v>
      </c>
      <c r="I32" s="57">
        <v>61.05951134</v>
      </c>
      <c r="J32" s="57">
        <f>I32</f>
        <v>61.05951134</v>
      </c>
      <c r="L32" s="71" t="s">
        <v>297</v>
      </c>
      <c r="M32" s="17"/>
      <c r="N32" s="17"/>
      <c r="O32" s="17"/>
      <c r="P32" s="17"/>
      <c r="Q32" s="17"/>
      <c r="R32" s="17"/>
      <c r="S32" s="17"/>
      <c r="T32" s="96"/>
      <c r="V32" s="104" t="s">
        <v>297</v>
      </c>
      <c r="W32" s="105"/>
      <c r="X32" s="17"/>
      <c r="Y32" s="97"/>
      <c r="Z32" s="96"/>
      <c r="AA32" s="96"/>
      <c r="AB32" s="96"/>
      <c r="AC32" s="96"/>
      <c r="AD32" s="96"/>
      <c r="AE32" s="18"/>
      <c r="AF32" s="18"/>
      <c r="AG32" s="18"/>
    </row>
    <row r="33" spans="1:33">
      <c r="A33" s="24" t="s">
        <v>151</v>
      </c>
      <c r="B33" s="24" t="s">
        <v>30</v>
      </c>
      <c r="C33" s="17" t="s">
        <v>314</v>
      </c>
      <c r="D33" s="24" t="s">
        <v>12</v>
      </c>
      <c r="E33" s="24" t="s">
        <v>157</v>
      </c>
      <c r="F33" s="17" t="s">
        <v>59</v>
      </c>
      <c r="G33" s="24" t="s">
        <v>4</v>
      </c>
      <c r="H33" s="24" t="s">
        <v>22</v>
      </c>
      <c r="I33" s="57">
        <v>86.404085469999998</v>
      </c>
      <c r="J33" s="57">
        <f>I33</f>
        <v>86.404085469999998</v>
      </c>
      <c r="L33" s="17" t="s">
        <v>298</v>
      </c>
      <c r="M33" s="17" t="s">
        <v>299</v>
      </c>
      <c r="N33" s="17"/>
      <c r="O33" s="17"/>
      <c r="P33" s="17"/>
      <c r="Q33" s="17"/>
      <c r="R33" s="17"/>
      <c r="S33" s="17"/>
      <c r="T33" s="96"/>
      <c r="V33" s="105" t="s">
        <v>298</v>
      </c>
      <c r="W33" s="106" t="s">
        <v>299</v>
      </c>
      <c r="X33" s="96"/>
      <c r="Y33" s="97"/>
      <c r="Z33" s="96"/>
      <c r="AA33" s="96"/>
      <c r="AB33" s="96"/>
      <c r="AC33" s="96"/>
      <c r="AD33" s="96"/>
      <c r="AE33" s="18"/>
      <c r="AF33" s="18"/>
      <c r="AG33" s="18"/>
    </row>
    <row r="34" spans="1:33">
      <c r="A34" s="24" t="s">
        <v>58</v>
      </c>
      <c r="B34" s="17" t="s">
        <v>129</v>
      </c>
      <c r="C34" s="17" t="s">
        <v>314</v>
      </c>
      <c r="D34" s="17" t="s">
        <v>5</v>
      </c>
      <c r="E34" s="17" t="s">
        <v>123</v>
      </c>
      <c r="F34" s="17" t="s">
        <v>59</v>
      </c>
      <c r="G34" s="24" t="s">
        <v>4</v>
      </c>
      <c r="H34" s="24" t="s">
        <v>125</v>
      </c>
      <c r="I34" s="49">
        <v>52.03</v>
      </c>
      <c r="J34" s="57">
        <f>AVERAGE(I34:I35)</f>
        <v>55.286000000000001</v>
      </c>
      <c r="L34" s="17" t="s">
        <v>304</v>
      </c>
      <c r="M34" s="17" t="s">
        <v>299</v>
      </c>
      <c r="N34" s="17"/>
      <c r="O34" s="17"/>
      <c r="P34" s="17"/>
      <c r="Q34" s="17"/>
      <c r="R34" s="17"/>
      <c r="S34" s="17"/>
      <c r="T34" s="96"/>
      <c r="V34" s="105" t="s">
        <v>304</v>
      </c>
      <c r="W34" s="105" t="s">
        <v>299</v>
      </c>
      <c r="X34" s="17"/>
      <c r="Y34" s="97"/>
      <c r="Z34" s="96"/>
      <c r="AA34" s="96"/>
      <c r="AB34" s="96"/>
      <c r="AC34" s="96"/>
      <c r="AD34" s="96"/>
      <c r="AE34" s="18"/>
      <c r="AF34" s="18"/>
      <c r="AG34" s="18"/>
    </row>
    <row r="35" spans="1:33">
      <c r="A35" s="24" t="s">
        <v>58</v>
      </c>
      <c r="B35" s="17" t="s">
        <v>129</v>
      </c>
      <c r="C35" s="17" t="s">
        <v>314</v>
      </c>
      <c r="D35" s="17" t="s">
        <v>5</v>
      </c>
      <c r="E35" s="17" t="s">
        <v>124</v>
      </c>
      <c r="F35" s="17" t="s">
        <v>59</v>
      </c>
      <c r="G35" s="24" t="s">
        <v>4</v>
      </c>
      <c r="H35" s="24" t="s">
        <v>125</v>
      </c>
      <c r="I35" s="49">
        <v>58.542000000000002</v>
      </c>
      <c r="J35" s="57"/>
      <c r="L35" s="17" t="s">
        <v>300</v>
      </c>
      <c r="M35" s="17" t="s">
        <v>299</v>
      </c>
      <c r="N35" s="17"/>
      <c r="O35" s="17"/>
      <c r="P35" s="17"/>
      <c r="Q35" s="17"/>
      <c r="R35" s="17"/>
      <c r="S35" s="17"/>
      <c r="T35" s="96"/>
      <c r="V35" s="105" t="s">
        <v>302</v>
      </c>
      <c r="W35" s="105" t="s">
        <v>299</v>
      </c>
      <c r="X35" s="17"/>
      <c r="Y35" s="97"/>
      <c r="Z35" s="96"/>
      <c r="AA35" s="96"/>
      <c r="AB35" s="96"/>
      <c r="AC35" s="96"/>
      <c r="AD35" s="96"/>
      <c r="AE35" s="18"/>
      <c r="AF35" s="18"/>
      <c r="AG35" s="18"/>
    </row>
    <row r="36" spans="1:33">
      <c r="A36" s="24" t="s">
        <v>58</v>
      </c>
      <c r="B36" s="17" t="s">
        <v>128</v>
      </c>
      <c r="C36" s="17" t="s">
        <v>314</v>
      </c>
      <c r="D36" s="17" t="s">
        <v>12</v>
      </c>
      <c r="E36" s="17" t="s">
        <v>124</v>
      </c>
      <c r="F36" s="17" t="s">
        <v>59</v>
      </c>
      <c r="G36" s="24" t="s">
        <v>4</v>
      </c>
      <c r="H36" s="24" t="s">
        <v>125</v>
      </c>
      <c r="I36" s="49">
        <v>45.22</v>
      </c>
      <c r="J36" s="57">
        <f>AVERAGE(I36:I37)</f>
        <v>45.064</v>
      </c>
      <c r="L36" s="17" t="s">
        <v>307</v>
      </c>
      <c r="M36" s="17" t="s">
        <v>299</v>
      </c>
      <c r="N36" s="17"/>
      <c r="O36" s="17"/>
      <c r="P36" s="17"/>
      <c r="Q36" s="17"/>
      <c r="R36" s="17"/>
      <c r="S36" s="17"/>
      <c r="T36" s="96"/>
      <c r="V36" s="105" t="s">
        <v>300</v>
      </c>
      <c r="W36" s="105" t="s">
        <v>299</v>
      </c>
      <c r="X36" s="17"/>
      <c r="Y36" s="97"/>
      <c r="Z36" s="96"/>
      <c r="AA36" s="96"/>
      <c r="AB36" s="96"/>
      <c r="AC36" s="96"/>
      <c r="AD36" s="96"/>
      <c r="AE36" s="18"/>
      <c r="AF36" s="18"/>
      <c r="AG36" s="18"/>
    </row>
    <row r="37" spans="1:33">
      <c r="A37" s="24" t="s">
        <v>58</v>
      </c>
      <c r="B37" s="17" t="s">
        <v>128</v>
      </c>
      <c r="C37" s="17" t="s">
        <v>314</v>
      </c>
      <c r="D37" s="17" t="s">
        <v>12</v>
      </c>
      <c r="E37" s="17" t="s">
        <v>123</v>
      </c>
      <c r="F37" s="17" t="s">
        <v>59</v>
      </c>
      <c r="G37" s="24" t="s">
        <v>4</v>
      </c>
      <c r="H37" s="24" t="s">
        <v>125</v>
      </c>
      <c r="I37" s="49">
        <v>44.908000000000001</v>
      </c>
      <c r="J37" s="6"/>
      <c r="L37" s="17" t="s">
        <v>302</v>
      </c>
      <c r="M37" s="17" t="s">
        <v>299</v>
      </c>
      <c r="N37" s="17"/>
      <c r="O37" s="96"/>
      <c r="P37" s="17"/>
      <c r="Q37" s="17"/>
      <c r="R37" s="17"/>
      <c r="S37" s="17"/>
      <c r="T37" s="96"/>
      <c r="V37" s="105" t="s">
        <v>307</v>
      </c>
      <c r="W37" s="105" t="s">
        <v>301</v>
      </c>
      <c r="X37" s="17"/>
      <c r="Y37" s="97"/>
      <c r="Z37" s="96"/>
      <c r="AA37" s="96"/>
      <c r="AB37" s="96"/>
      <c r="AC37" s="96"/>
      <c r="AD37" s="96"/>
      <c r="AE37" s="18"/>
      <c r="AF37" s="18"/>
      <c r="AG37" s="18"/>
    </row>
    <row r="38" spans="1:33">
      <c r="A38" s="24" t="s">
        <v>151</v>
      </c>
      <c r="B38" s="24" t="s">
        <v>156</v>
      </c>
      <c r="C38" s="17" t="s">
        <v>314</v>
      </c>
      <c r="D38" s="24" t="s">
        <v>12</v>
      </c>
      <c r="E38" s="24" t="s">
        <v>157</v>
      </c>
      <c r="F38" s="17" t="s">
        <v>59</v>
      </c>
      <c r="G38" s="24" t="s">
        <v>4</v>
      </c>
      <c r="H38" s="24" t="s">
        <v>125</v>
      </c>
      <c r="I38" s="57">
        <v>74.734401719999994</v>
      </c>
      <c r="J38" s="57">
        <f>I38</f>
        <v>74.734401719999994</v>
      </c>
      <c r="O38" s="21"/>
      <c r="P38" s="18"/>
      <c r="Q38" s="18"/>
      <c r="R38" s="18"/>
      <c r="S38" s="18"/>
      <c r="T38" s="18"/>
      <c r="U38" s="18"/>
      <c r="V38" s="18"/>
      <c r="W38" s="18"/>
      <c r="Y38" s="21"/>
      <c r="Z38" s="18"/>
      <c r="AA38" s="18"/>
      <c r="AB38" s="18"/>
      <c r="AC38" s="18"/>
      <c r="AD38" s="18"/>
      <c r="AE38" s="18"/>
      <c r="AF38" s="18"/>
      <c r="AG38" s="18"/>
    </row>
    <row r="39" spans="1:33">
      <c r="A39" s="24" t="s">
        <v>151</v>
      </c>
      <c r="B39" s="24" t="s">
        <v>155</v>
      </c>
      <c r="C39" s="17" t="s">
        <v>314</v>
      </c>
      <c r="D39" s="24" t="s">
        <v>5</v>
      </c>
      <c r="E39" s="24" t="s">
        <v>157</v>
      </c>
      <c r="F39" s="17" t="s">
        <v>59</v>
      </c>
      <c r="G39" s="24" t="s">
        <v>4</v>
      </c>
      <c r="H39" s="24" t="s">
        <v>125</v>
      </c>
      <c r="I39" s="57">
        <v>61.476522209999999</v>
      </c>
      <c r="J39" s="57">
        <f>I39</f>
        <v>61.476522209999999</v>
      </c>
    </row>
    <row r="40" spans="1:33">
      <c r="A40" s="24" t="s">
        <v>58</v>
      </c>
      <c r="B40" s="17" t="s">
        <v>131</v>
      </c>
      <c r="C40" s="17" t="s">
        <v>314</v>
      </c>
      <c r="D40" s="17" t="s">
        <v>5</v>
      </c>
      <c r="E40" s="17" t="s">
        <v>124</v>
      </c>
      <c r="F40" s="17" t="s">
        <v>146</v>
      </c>
      <c r="G40" s="24" t="s">
        <v>4</v>
      </c>
      <c r="H40" s="24" t="s">
        <v>61</v>
      </c>
      <c r="I40" s="57">
        <v>51.833530000000003</v>
      </c>
      <c r="J40" s="57">
        <f>AVERAGE(I40:I41)</f>
        <v>43.260370000000002</v>
      </c>
    </row>
    <row r="41" spans="1:33">
      <c r="A41" s="24" t="s">
        <v>58</v>
      </c>
      <c r="B41" s="17" t="s">
        <v>131</v>
      </c>
      <c r="C41" s="17" t="s">
        <v>314</v>
      </c>
      <c r="D41" s="17" t="s">
        <v>5</v>
      </c>
      <c r="E41" s="17" t="s">
        <v>123</v>
      </c>
      <c r="F41" s="17" t="s">
        <v>146</v>
      </c>
      <c r="G41" s="24" t="s">
        <v>4</v>
      </c>
      <c r="H41" s="24" t="s">
        <v>61</v>
      </c>
      <c r="I41" s="57">
        <v>34.68721</v>
      </c>
      <c r="J41" s="6"/>
    </row>
    <row r="42" spans="1:33">
      <c r="A42" s="24" t="s">
        <v>58</v>
      </c>
      <c r="B42" s="17" t="s">
        <v>133</v>
      </c>
      <c r="C42" s="17" t="s">
        <v>314</v>
      </c>
      <c r="D42" s="17" t="s">
        <v>12</v>
      </c>
      <c r="E42" s="17" t="s">
        <v>124</v>
      </c>
      <c r="F42" s="17" t="s">
        <v>146</v>
      </c>
      <c r="G42" s="24" t="s">
        <v>4</v>
      </c>
      <c r="H42" s="24" t="s">
        <v>61</v>
      </c>
      <c r="I42" s="57">
        <v>51.283308099999999</v>
      </c>
      <c r="J42" s="57">
        <f>I42</f>
        <v>51.283308099999999</v>
      </c>
    </row>
    <row r="43" spans="1:33">
      <c r="A43" s="24" t="s">
        <v>151</v>
      </c>
      <c r="B43" s="24" t="s">
        <v>152</v>
      </c>
      <c r="C43" s="17" t="s">
        <v>314</v>
      </c>
      <c r="D43" s="24" t="s">
        <v>12</v>
      </c>
      <c r="E43" s="24" t="s">
        <v>157</v>
      </c>
      <c r="F43" s="17" t="s">
        <v>146</v>
      </c>
      <c r="G43" s="24" t="s">
        <v>4</v>
      </c>
      <c r="H43" s="24" t="s">
        <v>61</v>
      </c>
      <c r="I43" s="57">
        <v>30.620339730000001</v>
      </c>
      <c r="J43" s="57">
        <f>I43</f>
        <v>30.620339730000001</v>
      </c>
    </row>
    <row r="44" spans="1:33">
      <c r="A44" s="24" t="s">
        <v>151</v>
      </c>
      <c r="B44" s="24" t="s">
        <v>153</v>
      </c>
      <c r="C44" s="17" t="s">
        <v>314</v>
      </c>
      <c r="D44" s="24" t="s">
        <v>12</v>
      </c>
      <c r="E44" s="24" t="s">
        <v>157</v>
      </c>
      <c r="F44" s="17" t="s">
        <v>146</v>
      </c>
      <c r="G44" s="24" t="s">
        <v>4</v>
      </c>
      <c r="H44" s="24" t="s">
        <v>61</v>
      </c>
      <c r="I44" s="57">
        <v>38.625519920000002</v>
      </c>
      <c r="J44" s="57">
        <f>I44</f>
        <v>38.625519920000002</v>
      </c>
    </row>
    <row r="45" spans="1:33">
      <c r="A45" s="24" t="s">
        <v>151</v>
      </c>
      <c r="B45" s="24" t="s">
        <v>41</v>
      </c>
      <c r="C45" s="17" t="s">
        <v>314</v>
      </c>
      <c r="D45" s="24" t="s">
        <v>5</v>
      </c>
      <c r="E45" s="24" t="s">
        <v>157</v>
      </c>
      <c r="F45" s="17" t="s">
        <v>146</v>
      </c>
      <c r="G45" s="24" t="s">
        <v>4</v>
      </c>
      <c r="H45" s="24" t="s">
        <v>61</v>
      </c>
      <c r="I45" s="57">
        <v>18.491744000000001</v>
      </c>
      <c r="J45" s="57">
        <f>I45</f>
        <v>18.491744000000001</v>
      </c>
    </row>
    <row r="46" spans="1:33">
      <c r="A46" s="24" t="s">
        <v>58</v>
      </c>
      <c r="B46" s="17" t="s">
        <v>35</v>
      </c>
      <c r="C46" s="17" t="s">
        <v>314</v>
      </c>
      <c r="D46" s="17" t="s">
        <v>5</v>
      </c>
      <c r="E46" s="17" t="s">
        <v>123</v>
      </c>
      <c r="F46" s="17" t="s">
        <v>146</v>
      </c>
      <c r="G46" s="24" t="s">
        <v>4</v>
      </c>
      <c r="H46" s="24" t="s">
        <v>62</v>
      </c>
      <c r="I46" s="57">
        <v>41.993839000000001</v>
      </c>
      <c r="J46" s="57">
        <f>AVERAGE(I46:I47)</f>
        <v>42.541753849999999</v>
      </c>
    </row>
    <row r="47" spans="1:33">
      <c r="A47" s="24" t="s">
        <v>58</v>
      </c>
      <c r="B47" s="17" t="s">
        <v>35</v>
      </c>
      <c r="C47" s="17" t="s">
        <v>314</v>
      </c>
      <c r="D47" s="17" t="s">
        <v>12</v>
      </c>
      <c r="E47" s="17" t="s">
        <v>124</v>
      </c>
      <c r="F47" s="17" t="s">
        <v>146</v>
      </c>
      <c r="G47" s="24" t="s">
        <v>4</v>
      </c>
      <c r="H47" s="24" t="s">
        <v>62</v>
      </c>
      <c r="I47" s="57">
        <v>43.089668699999997</v>
      </c>
      <c r="J47" s="6"/>
    </row>
    <row r="48" spans="1:33">
      <c r="A48" s="24" t="s">
        <v>58</v>
      </c>
      <c r="B48" s="17" t="s">
        <v>137</v>
      </c>
      <c r="C48" s="17" t="s">
        <v>314</v>
      </c>
      <c r="D48" s="17" t="s">
        <v>5</v>
      </c>
      <c r="E48" s="17" t="s">
        <v>123</v>
      </c>
      <c r="F48" s="17" t="s">
        <v>146</v>
      </c>
      <c r="G48" s="24" t="s">
        <v>4</v>
      </c>
      <c r="H48" s="24" t="s">
        <v>62</v>
      </c>
      <c r="I48" s="57">
        <v>62.280768899999998</v>
      </c>
      <c r="J48" s="57">
        <f>I48</f>
        <v>62.280768899999998</v>
      </c>
    </row>
    <row r="49" spans="1:11">
      <c r="A49" s="24" t="s">
        <v>151</v>
      </c>
      <c r="B49" s="24" t="s">
        <v>154</v>
      </c>
      <c r="C49" s="17" t="s">
        <v>314</v>
      </c>
      <c r="D49" s="24" t="s">
        <v>5</v>
      </c>
      <c r="E49" s="24" t="s">
        <v>157</v>
      </c>
      <c r="F49" s="17" t="s">
        <v>146</v>
      </c>
      <c r="G49" s="24" t="s">
        <v>4</v>
      </c>
      <c r="H49" s="24" t="s">
        <v>170</v>
      </c>
      <c r="I49" s="57">
        <v>32.617812059999999</v>
      </c>
      <c r="J49" s="57">
        <f>I49</f>
        <v>32.617812059999999</v>
      </c>
    </row>
    <row r="50" spans="1:11">
      <c r="A50" s="24" t="s">
        <v>58</v>
      </c>
      <c r="B50" s="24" t="s">
        <v>143</v>
      </c>
      <c r="C50" s="17" t="s">
        <v>314</v>
      </c>
      <c r="D50" s="24" t="s">
        <v>5</v>
      </c>
      <c r="E50" s="24" t="s">
        <v>124</v>
      </c>
      <c r="F50" s="17" t="s">
        <v>146</v>
      </c>
      <c r="G50" s="24" t="s">
        <v>17</v>
      </c>
      <c r="H50" s="24" t="s">
        <v>274</v>
      </c>
      <c r="I50" s="49">
        <v>2.7750380699999999</v>
      </c>
      <c r="J50" s="57">
        <f>AVERAGE(I50:I51)</f>
        <v>3.2177827649999999</v>
      </c>
    </row>
    <row r="51" spans="1:11">
      <c r="A51" s="24" t="s">
        <v>58</v>
      </c>
      <c r="B51" s="47" t="s">
        <v>143</v>
      </c>
      <c r="C51" s="17" t="s">
        <v>314</v>
      </c>
      <c r="D51" s="24" t="s">
        <v>5</v>
      </c>
      <c r="E51" s="24" t="s">
        <v>123</v>
      </c>
      <c r="F51" s="17" t="s">
        <v>146</v>
      </c>
      <c r="G51" s="24" t="s">
        <v>17</v>
      </c>
      <c r="H51" s="24" t="s">
        <v>274</v>
      </c>
      <c r="I51" s="49">
        <v>3.66052746</v>
      </c>
      <c r="J51" s="6"/>
    </row>
    <row r="52" spans="1:11">
      <c r="A52" s="24" t="s">
        <v>58</v>
      </c>
      <c r="B52" s="24" t="s">
        <v>132</v>
      </c>
      <c r="C52" s="17" t="s">
        <v>314</v>
      </c>
      <c r="D52" s="24" t="s">
        <v>12</v>
      </c>
      <c r="E52" s="24" t="s">
        <v>124</v>
      </c>
      <c r="F52" s="17" t="s">
        <v>146</v>
      </c>
      <c r="G52" s="24" t="s">
        <v>17</v>
      </c>
      <c r="H52" s="24" t="s">
        <v>274</v>
      </c>
      <c r="I52" s="49">
        <v>1.6164540300000001</v>
      </c>
      <c r="J52" s="57">
        <f>I52</f>
        <v>1.6164540300000001</v>
      </c>
    </row>
    <row r="53" spans="1:11">
      <c r="A53" s="24" t="s">
        <v>58</v>
      </c>
      <c r="B53" s="17" t="s">
        <v>134</v>
      </c>
      <c r="C53" s="17" t="s">
        <v>314</v>
      </c>
      <c r="D53" s="17" t="s">
        <v>12</v>
      </c>
      <c r="E53" s="17" t="s">
        <v>124</v>
      </c>
      <c r="F53" s="17" t="s">
        <v>146</v>
      </c>
      <c r="G53" s="24" t="s">
        <v>17</v>
      </c>
      <c r="H53" s="24" t="s">
        <v>274</v>
      </c>
      <c r="I53" s="49">
        <v>0.76070367000000005</v>
      </c>
      <c r="J53" s="57">
        <f>AVERAGE(I53:I54)</f>
        <v>2.336236875</v>
      </c>
    </row>
    <row r="54" spans="1:11">
      <c r="A54" s="24" t="s">
        <v>58</v>
      </c>
      <c r="B54" s="17" t="s">
        <v>134</v>
      </c>
      <c r="C54" s="17" t="s">
        <v>314</v>
      </c>
      <c r="D54" s="17" t="s">
        <v>12</v>
      </c>
      <c r="E54" s="17" t="s">
        <v>123</v>
      </c>
      <c r="F54" s="17" t="s">
        <v>146</v>
      </c>
      <c r="G54" s="24" t="s">
        <v>17</v>
      </c>
      <c r="H54" s="24" t="s">
        <v>274</v>
      </c>
      <c r="I54" s="49">
        <v>3.9117700800000001</v>
      </c>
      <c r="J54" s="6"/>
    </row>
    <row r="55" spans="1:11">
      <c r="A55" s="24" t="s">
        <v>58</v>
      </c>
      <c r="B55" s="17" t="s">
        <v>144</v>
      </c>
      <c r="C55" s="17" t="s">
        <v>314</v>
      </c>
      <c r="D55" s="17" t="s">
        <v>5</v>
      </c>
      <c r="E55" s="17" t="s">
        <v>123</v>
      </c>
      <c r="F55" s="17" t="s">
        <v>146</v>
      </c>
      <c r="G55" s="24" t="s">
        <v>17</v>
      </c>
      <c r="H55" s="24" t="s">
        <v>274</v>
      </c>
      <c r="I55" s="49">
        <v>4.7647750499999999</v>
      </c>
      <c r="J55" s="57">
        <f>I55</f>
        <v>4.7647750499999999</v>
      </c>
    </row>
    <row r="56" spans="1:11">
      <c r="A56" s="24" t="s">
        <v>58</v>
      </c>
      <c r="B56" s="17" t="s">
        <v>126</v>
      </c>
      <c r="C56" s="17" t="s">
        <v>314</v>
      </c>
      <c r="D56" s="17" t="s">
        <v>5</v>
      </c>
      <c r="E56" s="17" t="s">
        <v>124</v>
      </c>
      <c r="F56" s="17" t="s">
        <v>146</v>
      </c>
      <c r="G56" s="24" t="s">
        <v>17</v>
      </c>
      <c r="H56" s="24" t="s">
        <v>274</v>
      </c>
      <c r="I56" s="49">
        <v>0.30780151</v>
      </c>
      <c r="J56" s="57">
        <f>I56</f>
        <v>0.30780151</v>
      </c>
    </row>
    <row r="57" spans="1:11">
      <c r="A57" s="24" t="s">
        <v>58</v>
      </c>
      <c r="B57" s="17" t="s">
        <v>138</v>
      </c>
      <c r="C57" s="17" t="s">
        <v>314</v>
      </c>
      <c r="D57" s="17" t="s">
        <v>5</v>
      </c>
      <c r="E57" s="17" t="s">
        <v>124</v>
      </c>
      <c r="F57" s="17" t="s">
        <v>146</v>
      </c>
      <c r="G57" s="24" t="s">
        <v>17</v>
      </c>
      <c r="H57" s="24" t="s">
        <v>274</v>
      </c>
      <c r="I57" s="49">
        <v>1.8763236400000001</v>
      </c>
      <c r="J57" s="57">
        <f>AVERAGE(I57:I58)</f>
        <v>1.8004400899999999</v>
      </c>
    </row>
    <row r="58" spans="1:11">
      <c r="A58" s="24" t="s">
        <v>58</v>
      </c>
      <c r="B58" s="17" t="s">
        <v>138</v>
      </c>
      <c r="C58" s="17" t="s">
        <v>314</v>
      </c>
      <c r="D58" s="17" t="s">
        <v>5</v>
      </c>
      <c r="E58" s="17" t="s">
        <v>123</v>
      </c>
      <c r="F58" s="17" t="s">
        <v>146</v>
      </c>
      <c r="G58" s="24" t="s">
        <v>17</v>
      </c>
      <c r="H58" s="24" t="s">
        <v>274</v>
      </c>
      <c r="I58" s="49">
        <v>1.72455654</v>
      </c>
      <c r="J58" s="6"/>
      <c r="K58" s="92"/>
    </row>
    <row r="59" spans="1:11">
      <c r="A59" s="24" t="s">
        <v>58</v>
      </c>
      <c r="B59" s="17" t="s">
        <v>145</v>
      </c>
      <c r="C59" s="17" t="s">
        <v>314</v>
      </c>
      <c r="D59" s="17" t="s">
        <v>12</v>
      </c>
      <c r="E59" s="17" t="s">
        <v>123</v>
      </c>
      <c r="F59" s="17" t="s">
        <v>146</v>
      </c>
      <c r="G59" s="24" t="s">
        <v>17</v>
      </c>
      <c r="H59" s="24" t="s">
        <v>274</v>
      </c>
      <c r="I59" s="49">
        <v>0.98134717999999999</v>
      </c>
      <c r="J59" s="57">
        <f>I59</f>
        <v>0.98134717999999999</v>
      </c>
      <c r="K59" s="92"/>
    </row>
    <row r="60" spans="1:11">
      <c r="A60" s="24" t="s">
        <v>151</v>
      </c>
      <c r="B60" s="24" t="s">
        <v>40</v>
      </c>
      <c r="C60" s="17" t="s">
        <v>314</v>
      </c>
      <c r="D60" s="24" t="s">
        <v>5</v>
      </c>
      <c r="E60" s="24" t="s">
        <v>157</v>
      </c>
      <c r="F60" s="17" t="s">
        <v>146</v>
      </c>
      <c r="G60" s="24" t="s">
        <v>17</v>
      </c>
      <c r="H60" s="24" t="s">
        <v>274</v>
      </c>
      <c r="I60" s="57">
        <v>3.656917741</v>
      </c>
      <c r="J60" s="57">
        <f>I60</f>
        <v>3.656917741</v>
      </c>
      <c r="K60" s="92"/>
    </row>
    <row r="61" spans="1:11">
      <c r="A61" s="24" t="s">
        <v>151</v>
      </c>
      <c r="B61" s="24" t="s">
        <v>83</v>
      </c>
      <c r="C61" s="17" t="s">
        <v>314</v>
      </c>
      <c r="D61" s="24" t="s">
        <v>12</v>
      </c>
      <c r="E61" s="24" t="s">
        <v>158</v>
      </c>
      <c r="F61" s="17" t="s">
        <v>146</v>
      </c>
      <c r="G61" s="24" t="s">
        <v>17</v>
      </c>
      <c r="H61" s="24" t="s">
        <v>274</v>
      </c>
      <c r="I61" s="57">
        <v>1.601834261</v>
      </c>
      <c r="J61" s="57">
        <f>I61</f>
        <v>1.601834261</v>
      </c>
      <c r="K61" s="92"/>
    </row>
    <row r="62" spans="1:11">
      <c r="A62" s="24" t="s">
        <v>58</v>
      </c>
      <c r="B62" s="17" t="s">
        <v>130</v>
      </c>
      <c r="C62" s="17" t="s">
        <v>314</v>
      </c>
      <c r="D62" s="17" t="s">
        <v>5</v>
      </c>
      <c r="E62" s="17" t="s">
        <v>124</v>
      </c>
      <c r="F62" s="17" t="s">
        <v>146</v>
      </c>
      <c r="G62" s="24" t="s">
        <v>4</v>
      </c>
      <c r="H62" s="24" t="s">
        <v>22</v>
      </c>
      <c r="I62" s="57">
        <v>51.378572400000003</v>
      </c>
      <c r="J62" s="57">
        <f>AVERAGE(I62:I63)</f>
        <v>52.756782950000002</v>
      </c>
      <c r="K62" s="93"/>
    </row>
    <row r="63" spans="1:11">
      <c r="A63" s="24" t="s">
        <v>58</v>
      </c>
      <c r="B63" s="17" t="s">
        <v>130</v>
      </c>
      <c r="C63" s="17" t="s">
        <v>314</v>
      </c>
      <c r="D63" s="17" t="s">
        <v>5</v>
      </c>
      <c r="E63" s="17" t="s">
        <v>123</v>
      </c>
      <c r="F63" s="17" t="s">
        <v>146</v>
      </c>
      <c r="G63" s="24" t="s">
        <v>4</v>
      </c>
      <c r="H63" s="24" t="s">
        <v>22</v>
      </c>
      <c r="I63" s="57">
        <v>54.1349935</v>
      </c>
      <c r="J63" s="6"/>
      <c r="K63" s="93"/>
    </row>
    <row r="64" spans="1:11">
      <c r="A64" s="24" t="s">
        <v>58</v>
      </c>
      <c r="B64" s="17" t="s">
        <v>139</v>
      </c>
      <c r="C64" s="17" t="s">
        <v>314</v>
      </c>
      <c r="D64" s="17" t="s">
        <v>12</v>
      </c>
      <c r="E64" s="17" t="s">
        <v>124</v>
      </c>
      <c r="F64" s="17" t="s">
        <v>146</v>
      </c>
      <c r="G64" s="24" t="s">
        <v>4</v>
      </c>
      <c r="H64" s="24" t="s">
        <v>22</v>
      </c>
      <c r="I64" s="57">
        <v>60.988431300000002</v>
      </c>
      <c r="J64" s="57">
        <f>I64</f>
        <v>60.988431300000002</v>
      </c>
      <c r="K64" s="93"/>
    </row>
    <row r="65" spans="1:11">
      <c r="A65" s="24" t="s">
        <v>151</v>
      </c>
      <c r="B65" s="24" t="s">
        <v>28</v>
      </c>
      <c r="C65" s="17" t="s">
        <v>314</v>
      </c>
      <c r="D65" s="24" t="s">
        <v>5</v>
      </c>
      <c r="E65" s="24" t="s">
        <v>157</v>
      </c>
      <c r="F65" s="17" t="s">
        <v>146</v>
      </c>
      <c r="G65" s="24" t="s">
        <v>4</v>
      </c>
      <c r="H65" s="24" t="s">
        <v>22</v>
      </c>
      <c r="I65" s="57">
        <v>28.123802770000001</v>
      </c>
      <c r="J65" s="57">
        <f t="shared" ref="J65:J66" si="1">I65</f>
        <v>28.123802770000001</v>
      </c>
      <c r="K65" s="93"/>
    </row>
    <row r="66" spans="1:11">
      <c r="A66" s="24" t="s">
        <v>151</v>
      </c>
      <c r="B66" s="24" t="s">
        <v>30</v>
      </c>
      <c r="C66" s="17" t="s">
        <v>314</v>
      </c>
      <c r="D66" s="24" t="s">
        <v>12</v>
      </c>
      <c r="E66" s="24" t="s">
        <v>157</v>
      </c>
      <c r="F66" s="17" t="s">
        <v>146</v>
      </c>
      <c r="G66" s="24" t="s">
        <v>4</v>
      </c>
      <c r="H66" s="24" t="s">
        <v>22</v>
      </c>
      <c r="I66" s="57">
        <v>42.905354320000001</v>
      </c>
      <c r="J66" s="57">
        <f t="shared" si="1"/>
        <v>42.905354320000001</v>
      </c>
    </row>
    <row r="67" spans="1:11">
      <c r="A67" s="24" t="s">
        <v>58</v>
      </c>
      <c r="B67" s="17" t="s">
        <v>129</v>
      </c>
      <c r="C67" s="17" t="s">
        <v>314</v>
      </c>
      <c r="D67" s="17" t="s">
        <v>5</v>
      </c>
      <c r="E67" s="17" t="s">
        <v>123</v>
      </c>
      <c r="F67" s="17" t="s">
        <v>146</v>
      </c>
      <c r="G67" s="24" t="s">
        <v>4</v>
      </c>
      <c r="H67" s="24" t="s">
        <v>125</v>
      </c>
      <c r="I67" s="49">
        <v>41.725759400000001</v>
      </c>
      <c r="J67" s="57">
        <f>AVERAGE(I67:I68)</f>
        <v>50.2827786</v>
      </c>
    </row>
    <row r="68" spans="1:11">
      <c r="A68" s="24" t="s">
        <v>58</v>
      </c>
      <c r="B68" s="17" t="s">
        <v>129</v>
      </c>
      <c r="C68" s="17" t="s">
        <v>314</v>
      </c>
      <c r="D68" s="17" t="s">
        <v>5</v>
      </c>
      <c r="E68" s="17" t="s">
        <v>124</v>
      </c>
      <c r="F68" s="17" t="s">
        <v>146</v>
      </c>
      <c r="G68" s="24" t="s">
        <v>4</v>
      </c>
      <c r="H68" s="24" t="s">
        <v>125</v>
      </c>
      <c r="I68" s="49">
        <v>58.839797799999999</v>
      </c>
      <c r="J68" s="6"/>
    </row>
    <row r="69" spans="1:11">
      <c r="A69" s="24" t="s">
        <v>58</v>
      </c>
      <c r="B69" s="17" t="s">
        <v>128</v>
      </c>
      <c r="C69" s="17" t="s">
        <v>314</v>
      </c>
      <c r="D69" s="17" t="s">
        <v>12</v>
      </c>
      <c r="E69" s="17" t="s">
        <v>124</v>
      </c>
      <c r="F69" s="17" t="s">
        <v>146</v>
      </c>
      <c r="G69" s="24" t="s">
        <v>4</v>
      </c>
      <c r="H69" s="24" t="s">
        <v>125</v>
      </c>
      <c r="I69" s="49">
        <v>67.321210600000001</v>
      </c>
      <c r="J69" s="57">
        <f>AVERAGE(I69:I70)</f>
        <v>63.873515699999999</v>
      </c>
    </row>
    <row r="70" spans="1:11">
      <c r="A70" s="24" t="s">
        <v>58</v>
      </c>
      <c r="B70" s="17" t="s">
        <v>128</v>
      </c>
      <c r="C70" s="17" t="s">
        <v>314</v>
      </c>
      <c r="D70" s="17" t="s">
        <v>12</v>
      </c>
      <c r="E70" s="17" t="s">
        <v>123</v>
      </c>
      <c r="F70" s="17" t="s">
        <v>146</v>
      </c>
      <c r="G70" s="24" t="s">
        <v>4</v>
      </c>
      <c r="H70" s="24" t="s">
        <v>125</v>
      </c>
      <c r="I70" s="49">
        <v>60.425820799999997</v>
      </c>
      <c r="J70" s="6"/>
    </row>
    <row r="71" spans="1:11">
      <c r="A71" s="24" t="s">
        <v>151</v>
      </c>
      <c r="B71" s="24" t="s">
        <v>156</v>
      </c>
      <c r="C71" s="17" t="s">
        <v>314</v>
      </c>
      <c r="D71" s="24" t="s">
        <v>12</v>
      </c>
      <c r="E71" s="24" t="s">
        <v>157</v>
      </c>
      <c r="F71" s="17" t="s">
        <v>146</v>
      </c>
      <c r="G71" s="24" t="s">
        <v>4</v>
      </c>
      <c r="H71" s="24" t="s">
        <v>125</v>
      </c>
      <c r="I71" s="57">
        <v>34.252527899999997</v>
      </c>
      <c r="J71" s="57">
        <f>I71</f>
        <v>34.252527899999997</v>
      </c>
    </row>
    <row r="72" spans="1:11">
      <c r="A72" s="24" t="s">
        <v>151</v>
      </c>
      <c r="B72" s="24" t="s">
        <v>155</v>
      </c>
      <c r="C72" s="17" t="s">
        <v>314</v>
      </c>
      <c r="D72" s="24" t="s">
        <v>5</v>
      </c>
      <c r="E72" s="24" t="s">
        <v>157</v>
      </c>
      <c r="F72" s="17" t="s">
        <v>146</v>
      </c>
      <c r="G72" s="24" t="s">
        <v>4</v>
      </c>
      <c r="H72" s="24" t="s">
        <v>125</v>
      </c>
      <c r="I72" s="57">
        <v>30.09799765</v>
      </c>
      <c r="J72" s="57">
        <f>I72</f>
        <v>30.09799765</v>
      </c>
    </row>
    <row r="73" spans="1:11">
      <c r="A73" s="25" t="s">
        <v>3</v>
      </c>
    </row>
    <row r="74" spans="1:11">
      <c r="A74" s="26" t="s">
        <v>1</v>
      </c>
    </row>
    <row r="75" spans="1:11">
      <c r="A75" s="26" t="s">
        <v>149</v>
      </c>
    </row>
    <row r="77" spans="1:11">
      <c r="H77" s="19"/>
      <c r="J77" s="94"/>
    </row>
    <row r="78" spans="1:11">
      <c r="H78" s="19"/>
      <c r="J78" s="94"/>
    </row>
    <row r="90" spans="8:10">
      <c r="H90" s="19"/>
      <c r="J90" s="94"/>
    </row>
    <row r="91" spans="8:10">
      <c r="H91" s="19"/>
      <c r="J91" s="94"/>
    </row>
    <row r="92" spans="8:10">
      <c r="H92" s="19"/>
      <c r="J92" s="94"/>
    </row>
    <row r="93" spans="8:10">
      <c r="H93" s="19"/>
      <c r="J93" s="94"/>
    </row>
    <row r="94" spans="8:10">
      <c r="H94" s="19"/>
      <c r="J94" s="94"/>
    </row>
    <row r="95" spans="8:10">
      <c r="H95" s="19"/>
      <c r="J95" s="94"/>
    </row>
    <row r="96" spans="8:10">
      <c r="H96" s="19"/>
      <c r="J96" s="94"/>
    </row>
    <row r="97" spans="8:10">
      <c r="H97" s="19"/>
      <c r="J97" s="94"/>
    </row>
  </sheetData>
  <sortState xmlns:xlrd2="http://schemas.microsoft.com/office/spreadsheetml/2017/richdata2" ref="A54:J100">
    <sortCondition ref="H53:H100"/>
  </sortState>
  <mergeCells count="1">
    <mergeCell ref="A3:H3"/>
  </mergeCells>
  <phoneticPr fontId="1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1D719-658C-4F4B-B224-09E8C34F9A29}">
  <dimension ref="A1:AD68"/>
  <sheetViews>
    <sheetView zoomScale="58" zoomScaleNormal="69" workbookViewId="0"/>
  </sheetViews>
  <sheetFormatPr baseColWidth="10" defaultRowHeight="16"/>
  <cols>
    <col min="1" max="1" width="19.1640625" customWidth="1"/>
    <col min="2" max="3" width="16.1640625" customWidth="1"/>
    <col min="4" max="4" width="13" customWidth="1"/>
    <col min="6" max="6" width="28.1640625" customWidth="1"/>
    <col min="7" max="7" width="19.5" customWidth="1"/>
    <col min="8" max="8" width="32.5" customWidth="1"/>
    <col min="9" max="9" width="22.83203125" customWidth="1"/>
    <col min="11" max="11" width="38" customWidth="1"/>
    <col min="12" max="12" width="19.83203125" customWidth="1"/>
    <col min="13" max="13" width="24.1640625" customWidth="1"/>
    <col min="14" max="14" width="20.1640625" customWidth="1"/>
    <col min="16" max="16" width="19.5" customWidth="1"/>
    <col min="17" max="17" width="23.1640625" customWidth="1"/>
  </cols>
  <sheetData>
    <row r="1" spans="1:30">
      <c r="A1" s="1" t="s">
        <v>325</v>
      </c>
    </row>
    <row r="3" spans="1:30">
      <c r="A3" s="27" t="s">
        <v>317</v>
      </c>
      <c r="B3" s="28"/>
      <c r="C3" s="28"/>
      <c r="D3" s="28"/>
      <c r="E3" s="28"/>
      <c r="F3" s="29"/>
      <c r="G3" s="30"/>
      <c r="H3" s="31"/>
      <c r="I3" s="31"/>
      <c r="K3" s="32" t="s">
        <v>159</v>
      </c>
      <c r="L3" s="15"/>
      <c r="M3" s="15"/>
      <c r="N3" s="15"/>
      <c r="O3" s="15"/>
      <c r="P3" s="15"/>
      <c r="Q3" s="15"/>
      <c r="R3" s="15"/>
      <c r="S3" s="16"/>
      <c r="V3" s="21"/>
      <c r="W3" s="18"/>
      <c r="X3" s="18"/>
      <c r="Y3" s="18"/>
      <c r="Z3" s="18"/>
      <c r="AA3" s="18"/>
      <c r="AB3" s="18"/>
      <c r="AC3" s="18"/>
      <c r="AD3" s="18"/>
    </row>
    <row r="4" spans="1:30">
      <c r="A4" s="23" t="s">
        <v>49</v>
      </c>
      <c r="B4" s="23" t="s">
        <v>48</v>
      </c>
      <c r="C4" s="23" t="s">
        <v>312</v>
      </c>
      <c r="D4" s="23" t="s">
        <v>47</v>
      </c>
      <c r="E4" s="23" t="s">
        <v>109</v>
      </c>
      <c r="F4" s="23" t="s">
        <v>46</v>
      </c>
      <c r="G4" s="23" t="s">
        <v>45</v>
      </c>
      <c r="H4" s="23" t="s">
        <v>234</v>
      </c>
      <c r="I4" s="23" t="s">
        <v>233</v>
      </c>
      <c r="K4" s="68" t="s">
        <v>84</v>
      </c>
      <c r="L4" s="68">
        <v>1</v>
      </c>
      <c r="M4" s="68"/>
      <c r="N4" s="68"/>
      <c r="O4" s="68"/>
      <c r="P4" s="68"/>
      <c r="Q4" s="6"/>
      <c r="R4" s="6"/>
      <c r="S4" s="6"/>
      <c r="V4" s="21"/>
      <c r="W4" s="18"/>
      <c r="X4" s="18"/>
      <c r="Y4" s="18"/>
      <c r="Z4" s="18"/>
      <c r="AA4" s="18"/>
      <c r="AB4" s="18"/>
      <c r="AC4" s="18"/>
      <c r="AD4" s="18"/>
    </row>
    <row r="5" spans="1:30">
      <c r="A5" s="24" t="s">
        <v>151</v>
      </c>
      <c r="B5" s="24" t="s">
        <v>132</v>
      </c>
      <c r="C5" s="24" t="s">
        <v>314</v>
      </c>
      <c r="D5" s="24" t="s">
        <v>12</v>
      </c>
      <c r="E5" s="24" t="s">
        <v>157</v>
      </c>
      <c r="F5" s="24" t="s">
        <v>4</v>
      </c>
      <c r="G5" s="24" t="s">
        <v>125</v>
      </c>
      <c r="H5" s="46">
        <v>334</v>
      </c>
      <c r="I5" s="79">
        <f>H5</f>
        <v>334</v>
      </c>
      <c r="K5" s="81" t="s">
        <v>85</v>
      </c>
      <c r="L5" s="81">
        <v>6</v>
      </c>
      <c r="M5" s="81"/>
      <c r="N5" s="81"/>
      <c r="O5" s="81"/>
      <c r="P5" s="81"/>
      <c r="Q5" s="6"/>
      <c r="R5" s="6"/>
      <c r="S5" s="6"/>
      <c r="V5" s="21"/>
      <c r="W5" s="18"/>
      <c r="X5" s="18"/>
      <c r="Y5" s="18"/>
      <c r="Z5" s="18"/>
      <c r="AA5" s="18"/>
      <c r="AB5" s="18"/>
      <c r="AC5" s="18"/>
      <c r="AD5" s="18"/>
    </row>
    <row r="6" spans="1:30">
      <c r="A6" s="24" t="s">
        <v>151</v>
      </c>
      <c r="B6" s="24" t="s">
        <v>156</v>
      </c>
      <c r="C6" s="24" t="s">
        <v>314</v>
      </c>
      <c r="D6" s="24" t="s">
        <v>12</v>
      </c>
      <c r="E6" s="24" t="s">
        <v>157</v>
      </c>
      <c r="F6" s="24" t="s">
        <v>4</v>
      </c>
      <c r="G6" s="24" t="s">
        <v>125</v>
      </c>
      <c r="H6" s="46">
        <v>303</v>
      </c>
      <c r="I6" s="79">
        <f t="shared" ref="I6:I11" si="0">H6</f>
        <v>303</v>
      </c>
      <c r="K6" s="81" t="s">
        <v>86</v>
      </c>
      <c r="L6" s="81">
        <v>0.05</v>
      </c>
      <c r="M6" s="81"/>
      <c r="N6" s="81"/>
      <c r="O6" s="81"/>
      <c r="P6" s="81"/>
      <c r="Q6" s="6"/>
      <c r="R6" s="6"/>
      <c r="S6" s="6"/>
      <c r="V6" s="21"/>
      <c r="W6" s="18"/>
      <c r="X6" s="18"/>
      <c r="Y6" s="18"/>
      <c r="Z6" s="18"/>
      <c r="AA6" s="18"/>
      <c r="AB6" s="18"/>
      <c r="AC6" s="18"/>
      <c r="AD6" s="18"/>
    </row>
    <row r="7" spans="1:30">
      <c r="A7" s="24" t="s">
        <v>151</v>
      </c>
      <c r="B7" s="24" t="s">
        <v>155</v>
      </c>
      <c r="C7" s="24" t="s">
        <v>314</v>
      </c>
      <c r="D7" s="24" t="s">
        <v>5</v>
      </c>
      <c r="E7" s="24" t="s">
        <v>157</v>
      </c>
      <c r="F7" s="24" t="s">
        <v>4</v>
      </c>
      <c r="G7" s="24" t="s">
        <v>125</v>
      </c>
      <c r="H7" s="46">
        <v>297</v>
      </c>
      <c r="I7" s="79">
        <f t="shared" si="0"/>
        <v>297</v>
      </c>
      <c r="K7" s="81"/>
      <c r="L7" s="81"/>
      <c r="M7" s="81"/>
      <c r="N7" s="81"/>
      <c r="O7" s="81"/>
      <c r="P7" s="81"/>
      <c r="Q7" s="6"/>
      <c r="R7" s="6"/>
      <c r="S7" s="6"/>
      <c r="V7" s="21"/>
      <c r="W7" s="18"/>
      <c r="X7" s="18"/>
      <c r="Y7" s="18"/>
      <c r="Z7" s="18"/>
      <c r="AA7" s="18"/>
      <c r="AB7" s="18"/>
      <c r="AC7" s="18"/>
      <c r="AD7" s="18"/>
    </row>
    <row r="8" spans="1:30">
      <c r="A8" s="24" t="s">
        <v>151</v>
      </c>
      <c r="B8" s="24" t="s">
        <v>153</v>
      </c>
      <c r="C8" s="24" t="s">
        <v>314</v>
      </c>
      <c r="D8" s="24" t="s">
        <v>12</v>
      </c>
      <c r="E8" s="24" t="s">
        <v>157</v>
      </c>
      <c r="F8" s="24" t="s">
        <v>4</v>
      </c>
      <c r="G8" s="6" t="s">
        <v>61</v>
      </c>
      <c r="H8" s="46">
        <v>254</v>
      </c>
      <c r="I8" s="79">
        <f t="shared" si="0"/>
        <v>254</v>
      </c>
      <c r="K8" s="82" t="s">
        <v>87</v>
      </c>
      <c r="L8" s="82" t="s">
        <v>88</v>
      </c>
      <c r="M8" s="82" t="s">
        <v>89</v>
      </c>
      <c r="N8" s="82" t="s">
        <v>90</v>
      </c>
      <c r="O8" s="82" t="s">
        <v>42</v>
      </c>
      <c r="P8" s="82" t="s">
        <v>91</v>
      </c>
      <c r="Q8" s="7" t="s">
        <v>322</v>
      </c>
      <c r="R8" s="6"/>
      <c r="S8" s="6"/>
      <c r="V8" s="21"/>
      <c r="W8" s="18"/>
      <c r="X8" s="18"/>
      <c r="Y8" s="18"/>
      <c r="Z8" s="18"/>
      <c r="AA8" s="18"/>
      <c r="AB8" s="18"/>
      <c r="AC8" s="18"/>
      <c r="AD8" s="18"/>
    </row>
    <row r="9" spans="1:30">
      <c r="A9" s="24" t="s">
        <v>151</v>
      </c>
      <c r="B9" s="24" t="s">
        <v>152</v>
      </c>
      <c r="C9" s="24" t="s">
        <v>314</v>
      </c>
      <c r="D9" s="24" t="s">
        <v>12</v>
      </c>
      <c r="E9" s="24" t="s">
        <v>157</v>
      </c>
      <c r="F9" s="24" t="s">
        <v>4</v>
      </c>
      <c r="G9" s="6" t="s">
        <v>61</v>
      </c>
      <c r="H9" s="46">
        <v>227</v>
      </c>
      <c r="I9" s="79">
        <f t="shared" si="0"/>
        <v>227</v>
      </c>
      <c r="K9" s="81" t="s">
        <v>168</v>
      </c>
      <c r="L9" s="81">
        <v>77.099999999999994</v>
      </c>
      <c r="M9" s="81" t="s">
        <v>236</v>
      </c>
      <c r="N9" s="81" t="s">
        <v>32</v>
      </c>
      <c r="O9" s="81" t="s">
        <v>31</v>
      </c>
      <c r="P9" s="81">
        <v>8.7400000000000005E-2</v>
      </c>
      <c r="Q9" s="81">
        <v>8.7400000000000005E-2</v>
      </c>
      <c r="R9" s="6"/>
      <c r="S9" s="6"/>
      <c r="V9" s="21"/>
      <c r="W9" s="18"/>
      <c r="X9" s="18"/>
      <c r="Y9" s="18"/>
      <c r="Z9" s="18"/>
      <c r="AA9" s="18"/>
      <c r="AB9" s="18"/>
      <c r="AC9" s="18"/>
      <c r="AD9" s="18"/>
    </row>
    <row r="10" spans="1:30">
      <c r="A10" s="24" t="s">
        <v>151</v>
      </c>
      <c r="B10" s="24" t="s">
        <v>41</v>
      </c>
      <c r="C10" s="24" t="s">
        <v>314</v>
      </c>
      <c r="D10" s="24" t="s">
        <v>5</v>
      </c>
      <c r="E10" s="24" t="s">
        <v>157</v>
      </c>
      <c r="F10" s="24" t="s">
        <v>4</v>
      </c>
      <c r="G10" s="6" t="s">
        <v>61</v>
      </c>
      <c r="H10" s="46">
        <v>225</v>
      </c>
      <c r="I10" s="79">
        <f t="shared" si="0"/>
        <v>225</v>
      </c>
      <c r="K10" s="81" t="s">
        <v>195</v>
      </c>
      <c r="L10" s="81">
        <v>4.6500000000000004</v>
      </c>
      <c r="M10" s="81" t="s">
        <v>237</v>
      </c>
      <c r="N10" s="81" t="s">
        <v>32</v>
      </c>
      <c r="O10" s="81" t="s">
        <v>31</v>
      </c>
      <c r="P10" s="81">
        <v>0.99880000000000002</v>
      </c>
      <c r="Q10" s="81">
        <v>0.99880000000000002</v>
      </c>
      <c r="R10" s="6"/>
      <c r="S10" s="6"/>
      <c r="V10" s="21"/>
      <c r="W10" s="18"/>
      <c r="X10" s="18"/>
      <c r="Y10" s="18"/>
      <c r="Z10" s="18"/>
      <c r="AA10" s="18"/>
      <c r="AB10" s="18"/>
      <c r="AC10" s="18"/>
      <c r="AD10" s="18"/>
    </row>
    <row r="11" spans="1:30">
      <c r="A11" s="24" t="s">
        <v>151</v>
      </c>
      <c r="B11" s="24" t="s">
        <v>30</v>
      </c>
      <c r="C11" s="24" t="s">
        <v>314</v>
      </c>
      <c r="D11" s="24" t="s">
        <v>12</v>
      </c>
      <c r="E11" s="24" t="s">
        <v>157</v>
      </c>
      <c r="F11" s="24" t="s">
        <v>4</v>
      </c>
      <c r="G11" s="6" t="s">
        <v>22</v>
      </c>
      <c r="H11" s="46">
        <v>302</v>
      </c>
      <c r="I11" s="79">
        <f t="shared" si="0"/>
        <v>302</v>
      </c>
      <c r="K11" s="9" t="s">
        <v>169</v>
      </c>
      <c r="L11" s="9">
        <v>76.650000000000006</v>
      </c>
      <c r="M11" s="9" t="s">
        <v>238</v>
      </c>
      <c r="N11" s="9" t="s">
        <v>32</v>
      </c>
      <c r="O11" s="9" t="s">
        <v>31</v>
      </c>
      <c r="P11" s="9">
        <v>0.1159</v>
      </c>
      <c r="Q11" s="9">
        <v>0.1159</v>
      </c>
      <c r="R11" s="6"/>
      <c r="S11" s="6"/>
      <c r="V11" s="21"/>
      <c r="W11" s="18"/>
      <c r="X11" s="18"/>
      <c r="Y11" s="18"/>
      <c r="Z11" s="18"/>
      <c r="AA11" s="18"/>
      <c r="AB11" s="18"/>
      <c r="AC11" s="18"/>
      <c r="AD11" s="18"/>
    </row>
    <row r="12" spans="1:30">
      <c r="A12" s="24" t="s">
        <v>151</v>
      </c>
      <c r="B12" s="24" t="s">
        <v>28</v>
      </c>
      <c r="C12" s="24" t="s">
        <v>314</v>
      </c>
      <c r="D12" s="24" t="s">
        <v>5</v>
      </c>
      <c r="E12" s="24" t="s">
        <v>158</v>
      </c>
      <c r="F12" s="24" t="s">
        <v>4</v>
      </c>
      <c r="G12" s="6" t="s">
        <v>22</v>
      </c>
      <c r="H12" s="46">
        <v>277</v>
      </c>
      <c r="I12" s="79">
        <f>AVERAGE(H12:H13)</f>
        <v>240.5</v>
      </c>
      <c r="K12" s="9" t="s">
        <v>199</v>
      </c>
      <c r="L12" s="9">
        <v>-72.45</v>
      </c>
      <c r="M12" s="9" t="s">
        <v>239</v>
      </c>
      <c r="N12" s="9" t="s">
        <v>32</v>
      </c>
      <c r="O12" s="9" t="s">
        <v>31</v>
      </c>
      <c r="P12" s="9">
        <v>0.1452</v>
      </c>
      <c r="Q12" s="9">
        <v>0.1452</v>
      </c>
      <c r="R12" s="6"/>
      <c r="S12" s="6"/>
      <c r="V12" s="21"/>
      <c r="W12" s="18"/>
      <c r="X12" s="18"/>
      <c r="Y12" s="18"/>
      <c r="Z12" s="18"/>
      <c r="AA12" s="18"/>
      <c r="AB12" s="18"/>
      <c r="AC12" s="18"/>
      <c r="AD12" s="18"/>
    </row>
    <row r="13" spans="1:30">
      <c r="A13" s="24" t="s">
        <v>151</v>
      </c>
      <c r="B13" s="24" t="s">
        <v>28</v>
      </c>
      <c r="C13" s="24" t="s">
        <v>314</v>
      </c>
      <c r="D13" s="24" t="s">
        <v>5</v>
      </c>
      <c r="E13" s="24" t="s">
        <v>157</v>
      </c>
      <c r="F13" s="24" t="s">
        <v>4</v>
      </c>
      <c r="G13" s="6" t="s">
        <v>22</v>
      </c>
      <c r="H13" s="46">
        <v>204</v>
      </c>
      <c r="I13" s="80"/>
      <c r="K13" s="9" t="s">
        <v>171</v>
      </c>
      <c r="L13" s="9">
        <v>-0.45</v>
      </c>
      <c r="M13" s="9" t="s">
        <v>240</v>
      </c>
      <c r="N13" s="9" t="s">
        <v>32</v>
      </c>
      <c r="O13" s="9" t="s">
        <v>31</v>
      </c>
      <c r="P13" s="9" t="s">
        <v>108</v>
      </c>
      <c r="Q13" s="9">
        <v>0.99998952268098595</v>
      </c>
      <c r="R13" s="6"/>
      <c r="S13" s="6"/>
      <c r="V13" s="21"/>
      <c r="W13" s="18"/>
      <c r="X13" s="18"/>
      <c r="Y13" s="18"/>
      <c r="Z13" s="18"/>
      <c r="AA13" s="18"/>
      <c r="AB13" s="18"/>
      <c r="AC13" s="18"/>
      <c r="AD13" s="18"/>
    </row>
    <row r="14" spans="1:30">
      <c r="A14" s="24" t="s">
        <v>151</v>
      </c>
      <c r="B14" s="24" t="s">
        <v>154</v>
      </c>
      <c r="C14" s="24" t="s">
        <v>314</v>
      </c>
      <c r="D14" s="24" t="s">
        <v>5</v>
      </c>
      <c r="E14" s="24" t="s">
        <v>157</v>
      </c>
      <c r="F14" s="24" t="s">
        <v>4</v>
      </c>
      <c r="G14" s="6" t="s">
        <v>62</v>
      </c>
      <c r="H14" s="46">
        <v>294</v>
      </c>
      <c r="I14" s="79">
        <f>H14</f>
        <v>294</v>
      </c>
      <c r="K14" s="9" t="s">
        <v>203</v>
      </c>
      <c r="L14" s="9">
        <v>72</v>
      </c>
      <c r="M14" s="9" t="s">
        <v>241</v>
      </c>
      <c r="N14" s="9" t="s">
        <v>32</v>
      </c>
      <c r="O14" s="9" t="s">
        <v>31</v>
      </c>
      <c r="P14" s="9">
        <v>0.1799</v>
      </c>
      <c r="Q14" s="9">
        <v>0.1799</v>
      </c>
      <c r="R14" s="6"/>
      <c r="S14" s="6"/>
      <c r="V14" s="21"/>
      <c r="W14" s="18"/>
      <c r="X14" s="18"/>
      <c r="Y14" s="18"/>
      <c r="Z14" s="18"/>
      <c r="AA14" s="18"/>
      <c r="AB14" s="18"/>
      <c r="AC14" s="18"/>
      <c r="AD14" s="18"/>
    </row>
    <row r="15" spans="1:30">
      <c r="A15" s="24" t="s">
        <v>151</v>
      </c>
      <c r="B15" s="24" t="s">
        <v>135</v>
      </c>
      <c r="C15" s="24" t="s">
        <v>314</v>
      </c>
      <c r="D15" s="24" t="s">
        <v>12</v>
      </c>
      <c r="E15" s="24" t="s">
        <v>158</v>
      </c>
      <c r="F15" s="24" t="s">
        <v>4</v>
      </c>
      <c r="G15" s="6" t="s">
        <v>62</v>
      </c>
      <c r="H15" s="46">
        <v>214</v>
      </c>
      <c r="I15" s="79">
        <f>AVERAGE(H15:H16)</f>
        <v>187.5</v>
      </c>
      <c r="K15" s="6"/>
      <c r="L15" s="6"/>
      <c r="M15" s="6"/>
      <c r="N15" s="6"/>
      <c r="O15" s="6"/>
      <c r="P15" s="6"/>
      <c r="Q15" s="6"/>
      <c r="R15" s="6"/>
      <c r="S15" s="6"/>
      <c r="V15" s="21"/>
      <c r="W15" s="18"/>
      <c r="X15" s="18"/>
      <c r="Y15" s="18"/>
      <c r="Z15" s="18"/>
      <c r="AA15" s="18"/>
      <c r="AB15" s="18"/>
      <c r="AC15" s="18"/>
      <c r="AD15" s="18"/>
    </row>
    <row r="16" spans="1:30">
      <c r="A16" s="24" t="s">
        <v>151</v>
      </c>
      <c r="B16" s="24" t="s">
        <v>135</v>
      </c>
      <c r="C16" s="24" t="s">
        <v>314</v>
      </c>
      <c r="D16" s="24" t="s">
        <v>12</v>
      </c>
      <c r="E16" s="24" t="s">
        <v>157</v>
      </c>
      <c r="F16" s="24" t="s">
        <v>4</v>
      </c>
      <c r="G16" s="6" t="s">
        <v>62</v>
      </c>
      <c r="H16" s="46">
        <v>161</v>
      </c>
      <c r="I16" s="80"/>
      <c r="K16" s="7" t="s">
        <v>98</v>
      </c>
      <c r="L16" s="7" t="s">
        <v>99</v>
      </c>
      <c r="M16" s="7" t="s">
        <v>100</v>
      </c>
      <c r="N16" s="7" t="s">
        <v>88</v>
      </c>
      <c r="O16" s="7" t="s">
        <v>101</v>
      </c>
      <c r="P16" s="7" t="s">
        <v>102</v>
      </c>
      <c r="Q16" s="7" t="s">
        <v>103</v>
      </c>
      <c r="R16" s="7" t="s">
        <v>104</v>
      </c>
      <c r="S16" s="7" t="s">
        <v>105</v>
      </c>
      <c r="V16" s="21"/>
      <c r="W16" s="18"/>
      <c r="X16" s="18"/>
      <c r="Y16" s="18"/>
      <c r="Z16" s="18"/>
      <c r="AA16" s="18"/>
      <c r="AB16" s="18"/>
      <c r="AC16" s="18"/>
      <c r="AD16" s="18"/>
    </row>
    <row r="17" spans="1:30">
      <c r="A17" s="24" t="s">
        <v>58</v>
      </c>
      <c r="B17" s="24" t="s">
        <v>128</v>
      </c>
      <c r="C17" s="24" t="s">
        <v>314</v>
      </c>
      <c r="D17" s="24" t="s">
        <v>12</v>
      </c>
      <c r="E17" s="24" t="s">
        <v>157</v>
      </c>
      <c r="F17" s="24" t="s">
        <v>4</v>
      </c>
      <c r="G17" s="24" t="s">
        <v>125</v>
      </c>
      <c r="H17" s="46">
        <v>357</v>
      </c>
      <c r="I17" s="79">
        <f>AVERAGE(H17:H18)</f>
        <v>352.5</v>
      </c>
      <c r="K17" s="6" t="s">
        <v>168</v>
      </c>
      <c r="L17" s="6">
        <v>295.39999999999998</v>
      </c>
      <c r="M17" s="6">
        <v>218.3</v>
      </c>
      <c r="N17" s="6">
        <v>77.099999999999994</v>
      </c>
      <c r="O17" s="6">
        <v>29.7</v>
      </c>
      <c r="P17" s="6">
        <v>5</v>
      </c>
      <c r="Q17" s="6">
        <v>5</v>
      </c>
      <c r="R17" s="6">
        <v>3.6720000000000002</v>
      </c>
      <c r="S17" s="6">
        <v>14</v>
      </c>
      <c r="V17" s="21"/>
      <c r="W17" s="18"/>
      <c r="X17" s="18"/>
      <c r="Y17" s="18"/>
      <c r="Z17" s="18"/>
      <c r="AA17" s="18"/>
      <c r="AB17" s="18"/>
      <c r="AC17" s="18"/>
      <c r="AD17" s="18"/>
    </row>
    <row r="18" spans="1:30">
      <c r="A18" s="24" t="s">
        <v>58</v>
      </c>
      <c r="B18" s="24" t="s">
        <v>128</v>
      </c>
      <c r="C18" s="24" t="s">
        <v>314</v>
      </c>
      <c r="D18" s="24" t="s">
        <v>12</v>
      </c>
      <c r="E18" s="24" t="s">
        <v>158</v>
      </c>
      <c r="F18" s="24" t="s">
        <v>4</v>
      </c>
      <c r="G18" s="24" t="s">
        <v>125</v>
      </c>
      <c r="H18" s="46">
        <v>348</v>
      </c>
      <c r="I18" s="80"/>
      <c r="K18" s="6" t="s">
        <v>195</v>
      </c>
      <c r="L18" s="6">
        <v>295.39999999999998</v>
      </c>
      <c r="M18" s="6">
        <v>290.8</v>
      </c>
      <c r="N18" s="6">
        <v>4.6500000000000004</v>
      </c>
      <c r="O18" s="6">
        <v>31.5</v>
      </c>
      <c r="P18" s="6">
        <v>5</v>
      </c>
      <c r="Q18" s="6">
        <v>4</v>
      </c>
      <c r="R18" s="6">
        <v>0.20880000000000001</v>
      </c>
      <c r="S18" s="6">
        <v>14</v>
      </c>
      <c r="V18" s="21"/>
      <c r="W18" s="18"/>
      <c r="X18" s="18"/>
      <c r="Y18" s="18"/>
      <c r="Z18" s="18"/>
      <c r="AA18" s="18"/>
      <c r="AB18" s="18"/>
      <c r="AC18" s="18"/>
      <c r="AD18" s="18"/>
    </row>
    <row r="19" spans="1:30">
      <c r="A19" s="24" t="s">
        <v>58</v>
      </c>
      <c r="B19" s="24" t="s">
        <v>129</v>
      </c>
      <c r="C19" s="24" t="s">
        <v>314</v>
      </c>
      <c r="D19" s="24" t="s">
        <v>5</v>
      </c>
      <c r="E19" s="24" t="s">
        <v>157</v>
      </c>
      <c r="F19" s="24" t="s">
        <v>4</v>
      </c>
      <c r="G19" s="24" t="s">
        <v>125</v>
      </c>
      <c r="H19" s="46">
        <v>195</v>
      </c>
      <c r="I19" s="79">
        <f>AVERAGE(H19:H20)</f>
        <v>190.5</v>
      </c>
      <c r="K19" s="6" t="s">
        <v>169</v>
      </c>
      <c r="L19" s="6">
        <v>295.39999999999998</v>
      </c>
      <c r="M19" s="6">
        <v>218.8</v>
      </c>
      <c r="N19" s="6">
        <v>76.650000000000006</v>
      </c>
      <c r="O19" s="6">
        <v>31.5</v>
      </c>
      <c r="P19" s="6">
        <v>5</v>
      </c>
      <c r="Q19" s="6">
        <v>4</v>
      </c>
      <c r="R19" s="6">
        <v>3.4409999999999998</v>
      </c>
      <c r="S19" s="6">
        <v>14</v>
      </c>
      <c r="V19" s="21"/>
      <c r="W19" s="18"/>
      <c r="X19" s="18"/>
      <c r="Y19" s="18"/>
      <c r="Z19" s="18"/>
      <c r="AA19" s="18"/>
      <c r="AB19" s="18"/>
      <c r="AC19" s="18"/>
      <c r="AD19" s="18"/>
    </row>
    <row r="20" spans="1:30">
      <c r="A20" s="24" t="s">
        <v>58</v>
      </c>
      <c r="B20" s="24" t="s">
        <v>129</v>
      </c>
      <c r="C20" s="24" t="s">
        <v>314</v>
      </c>
      <c r="D20" s="24" t="s">
        <v>5</v>
      </c>
      <c r="E20" s="24" t="s">
        <v>158</v>
      </c>
      <c r="F20" s="24" t="s">
        <v>4</v>
      </c>
      <c r="G20" s="24" t="s">
        <v>125</v>
      </c>
      <c r="H20" s="46">
        <v>186</v>
      </c>
      <c r="I20" s="80"/>
      <c r="K20" s="6" t="s">
        <v>199</v>
      </c>
      <c r="L20" s="6">
        <v>218.3</v>
      </c>
      <c r="M20" s="6">
        <v>290.8</v>
      </c>
      <c r="N20" s="6">
        <v>-72.45</v>
      </c>
      <c r="O20" s="6">
        <v>31.5</v>
      </c>
      <c r="P20" s="6">
        <v>5</v>
      </c>
      <c r="Q20" s="6">
        <v>4</v>
      </c>
      <c r="R20" s="6">
        <v>3.2530000000000001</v>
      </c>
      <c r="S20" s="6">
        <v>14</v>
      </c>
      <c r="V20" s="21"/>
      <c r="W20" s="18"/>
      <c r="X20" s="18"/>
      <c r="Y20" s="18"/>
      <c r="Z20" s="18"/>
      <c r="AA20" s="18"/>
      <c r="AB20" s="18"/>
      <c r="AC20" s="18"/>
      <c r="AD20" s="18"/>
    </row>
    <row r="21" spans="1:30">
      <c r="A21" s="24" t="s">
        <v>58</v>
      </c>
      <c r="B21" s="24" t="s">
        <v>133</v>
      </c>
      <c r="C21" s="24" t="s">
        <v>314</v>
      </c>
      <c r="D21" s="24" t="s">
        <v>12</v>
      </c>
      <c r="E21" s="24" t="s">
        <v>157</v>
      </c>
      <c r="F21" s="24" t="s">
        <v>4</v>
      </c>
      <c r="G21" s="6" t="s">
        <v>61</v>
      </c>
      <c r="H21" s="46">
        <v>211</v>
      </c>
      <c r="I21" s="79">
        <f>AVERAGE(H21:H22)</f>
        <v>192</v>
      </c>
      <c r="K21" s="6" t="s">
        <v>171</v>
      </c>
      <c r="L21" s="6">
        <v>218.3</v>
      </c>
      <c r="M21" s="6">
        <v>218.8</v>
      </c>
      <c r="N21" s="6">
        <v>-0.45</v>
      </c>
      <c r="O21" s="6">
        <v>31.5</v>
      </c>
      <c r="P21" s="6">
        <v>5</v>
      </c>
      <c r="Q21" s="6">
        <v>4</v>
      </c>
      <c r="R21" s="6">
        <v>2.0199999999999999E-2</v>
      </c>
      <c r="S21" s="6">
        <v>14</v>
      </c>
      <c r="V21" s="21"/>
      <c r="W21" s="18"/>
      <c r="X21" s="18"/>
      <c r="Y21" s="18"/>
      <c r="Z21" s="18"/>
      <c r="AA21" s="18"/>
      <c r="AB21" s="18"/>
      <c r="AC21" s="18"/>
      <c r="AD21" s="18"/>
    </row>
    <row r="22" spans="1:30">
      <c r="A22" s="24" t="s">
        <v>58</v>
      </c>
      <c r="B22" s="24" t="s">
        <v>133</v>
      </c>
      <c r="C22" s="24" t="s">
        <v>314</v>
      </c>
      <c r="D22" s="24" t="s">
        <v>12</v>
      </c>
      <c r="E22" s="24" t="s">
        <v>158</v>
      </c>
      <c r="F22" s="24" t="s">
        <v>4</v>
      </c>
      <c r="G22" s="6" t="s">
        <v>61</v>
      </c>
      <c r="H22" s="46">
        <v>173</v>
      </c>
      <c r="I22" s="79"/>
      <c r="K22" s="6" t="s">
        <v>203</v>
      </c>
      <c r="L22" s="6">
        <v>290.8</v>
      </c>
      <c r="M22" s="6">
        <v>218.8</v>
      </c>
      <c r="N22" s="6">
        <v>72</v>
      </c>
      <c r="O22" s="6">
        <v>33.200000000000003</v>
      </c>
      <c r="P22" s="6">
        <v>4</v>
      </c>
      <c r="Q22" s="6">
        <v>4</v>
      </c>
      <c r="R22" s="6">
        <v>3.0670000000000002</v>
      </c>
      <c r="S22" s="6">
        <v>14</v>
      </c>
      <c r="V22" s="21"/>
      <c r="W22" s="18"/>
      <c r="X22" s="18"/>
      <c r="Y22" s="18"/>
      <c r="Z22" s="18"/>
      <c r="AA22" s="18"/>
      <c r="AB22" s="18"/>
      <c r="AC22" s="18"/>
      <c r="AD22" s="18"/>
    </row>
    <row r="23" spans="1:30">
      <c r="A23" s="24" t="s">
        <v>58</v>
      </c>
      <c r="B23" s="24" t="s">
        <v>131</v>
      </c>
      <c r="C23" s="24" t="s">
        <v>314</v>
      </c>
      <c r="D23" s="24" t="s">
        <v>5</v>
      </c>
      <c r="E23" s="24" t="s">
        <v>157</v>
      </c>
      <c r="F23" s="24" t="s">
        <v>4</v>
      </c>
      <c r="G23" s="6" t="s">
        <v>61</v>
      </c>
      <c r="H23" s="46">
        <v>208</v>
      </c>
      <c r="I23" s="79">
        <f>AVERAGE(H23:H24)</f>
        <v>193.5</v>
      </c>
      <c r="K23" s="24"/>
      <c r="L23" s="24"/>
      <c r="M23" s="24"/>
      <c r="N23" s="17"/>
      <c r="O23" s="17"/>
      <c r="P23" s="17"/>
      <c r="Q23" s="17"/>
      <c r="R23" s="17"/>
      <c r="S23" s="17"/>
      <c r="V23" s="21"/>
      <c r="W23" s="18"/>
      <c r="X23" s="18"/>
      <c r="Y23" s="18"/>
      <c r="Z23" s="18"/>
      <c r="AA23" s="18"/>
      <c r="AB23" s="18"/>
      <c r="AC23" s="18"/>
      <c r="AD23" s="18"/>
    </row>
    <row r="24" spans="1:30">
      <c r="A24" s="24" t="s">
        <v>58</v>
      </c>
      <c r="B24" s="24" t="s">
        <v>131</v>
      </c>
      <c r="C24" s="24" t="s">
        <v>314</v>
      </c>
      <c r="D24" s="24" t="s">
        <v>5</v>
      </c>
      <c r="E24" s="24" t="s">
        <v>158</v>
      </c>
      <c r="F24" s="24" t="s">
        <v>4</v>
      </c>
      <c r="G24" s="6" t="s">
        <v>61</v>
      </c>
      <c r="H24" s="46">
        <v>179</v>
      </c>
      <c r="I24" s="80"/>
      <c r="K24" s="73" t="s">
        <v>297</v>
      </c>
      <c r="L24" s="24"/>
      <c r="M24" s="24"/>
      <c r="N24" s="17"/>
      <c r="O24" s="17"/>
      <c r="P24" s="17"/>
      <c r="Q24" s="17"/>
      <c r="R24" s="17"/>
      <c r="S24" s="17"/>
      <c r="V24" s="21"/>
      <c r="W24" s="18"/>
      <c r="X24" s="18"/>
      <c r="Y24" s="18"/>
      <c r="Z24" s="18"/>
      <c r="AA24" s="18"/>
      <c r="AB24" s="18"/>
      <c r="AC24" s="18"/>
      <c r="AD24" s="18"/>
    </row>
    <row r="25" spans="1:30">
      <c r="A25" s="24" t="s">
        <v>58</v>
      </c>
      <c r="B25" s="24" t="s">
        <v>130</v>
      </c>
      <c r="C25" s="24" t="s">
        <v>314</v>
      </c>
      <c r="D25" s="24" t="s">
        <v>5</v>
      </c>
      <c r="E25" s="24" t="s">
        <v>157</v>
      </c>
      <c r="F25" s="24" t="s">
        <v>4</v>
      </c>
      <c r="G25" s="6" t="s">
        <v>22</v>
      </c>
      <c r="H25" s="46">
        <v>360</v>
      </c>
      <c r="I25" s="79">
        <f>AVERAGE(H25:H26)</f>
        <v>315.5</v>
      </c>
      <c r="K25" s="17" t="s">
        <v>298</v>
      </c>
      <c r="L25" s="24" t="s">
        <v>299</v>
      </c>
      <c r="M25" s="24"/>
      <c r="N25" s="17"/>
      <c r="O25" s="17"/>
      <c r="P25" s="17"/>
      <c r="Q25" s="17"/>
      <c r="R25" s="17"/>
      <c r="S25" s="17"/>
      <c r="V25" s="21"/>
      <c r="W25" s="18"/>
      <c r="X25" s="18"/>
      <c r="Y25" s="18"/>
      <c r="Z25" s="18"/>
      <c r="AA25" s="18"/>
      <c r="AB25" s="18"/>
      <c r="AC25" s="18"/>
      <c r="AD25" s="18"/>
    </row>
    <row r="26" spans="1:30">
      <c r="A26" s="24" t="s">
        <v>58</v>
      </c>
      <c r="B26" s="24" t="s">
        <v>130</v>
      </c>
      <c r="C26" s="24" t="s">
        <v>314</v>
      </c>
      <c r="D26" s="24" t="s">
        <v>5</v>
      </c>
      <c r="E26" s="24" t="s">
        <v>158</v>
      </c>
      <c r="F26" s="24" t="s">
        <v>4</v>
      </c>
      <c r="G26" s="6" t="s">
        <v>22</v>
      </c>
      <c r="H26" s="46">
        <v>271</v>
      </c>
      <c r="I26" s="80"/>
      <c r="K26" s="17" t="s">
        <v>304</v>
      </c>
      <c r="L26" s="24" t="s">
        <v>299</v>
      </c>
      <c r="M26" s="24"/>
      <c r="N26" s="17"/>
      <c r="O26" s="17"/>
      <c r="P26" s="17"/>
      <c r="Q26" s="17"/>
      <c r="R26" s="17"/>
      <c r="S26" s="17"/>
      <c r="V26" s="21"/>
      <c r="W26" s="18"/>
      <c r="X26" s="18"/>
      <c r="Y26" s="18"/>
      <c r="Z26" s="18"/>
      <c r="AA26" s="18"/>
      <c r="AB26" s="18"/>
      <c r="AC26" s="18"/>
      <c r="AD26" s="18"/>
    </row>
    <row r="27" spans="1:30">
      <c r="A27" s="24" t="s">
        <v>58</v>
      </c>
      <c r="B27" s="24" t="s">
        <v>139</v>
      </c>
      <c r="C27" s="24" t="s">
        <v>314</v>
      </c>
      <c r="D27" s="24" t="s">
        <v>12</v>
      </c>
      <c r="E27" s="24" t="s">
        <v>157</v>
      </c>
      <c r="F27" s="24" t="s">
        <v>4</v>
      </c>
      <c r="G27" s="6" t="s">
        <v>22</v>
      </c>
      <c r="H27" s="46">
        <v>305</v>
      </c>
      <c r="I27" s="79">
        <f>H27</f>
        <v>305</v>
      </c>
      <c r="K27" s="17" t="s">
        <v>302</v>
      </c>
      <c r="L27" s="24" t="s">
        <v>299</v>
      </c>
      <c r="M27" s="24"/>
      <c r="N27" s="17"/>
      <c r="O27" s="17"/>
      <c r="P27" s="17"/>
      <c r="Q27" s="17"/>
      <c r="R27" s="17"/>
      <c r="S27" s="17"/>
      <c r="V27" s="21"/>
      <c r="W27" s="18"/>
      <c r="X27" s="18"/>
      <c r="Y27" s="18"/>
      <c r="Z27" s="18"/>
      <c r="AA27" s="18"/>
      <c r="AB27" s="18"/>
      <c r="AC27" s="18"/>
      <c r="AD27" s="18"/>
    </row>
    <row r="28" spans="1:30">
      <c r="A28" s="24" t="s">
        <v>58</v>
      </c>
      <c r="B28" s="24" t="s">
        <v>137</v>
      </c>
      <c r="C28" s="24" t="s">
        <v>314</v>
      </c>
      <c r="D28" s="24" t="s">
        <v>5</v>
      </c>
      <c r="E28" s="24" t="s">
        <v>157</v>
      </c>
      <c r="F28" s="24" t="s">
        <v>4</v>
      </c>
      <c r="G28" s="6" t="s">
        <v>62</v>
      </c>
      <c r="H28" s="46">
        <v>291</v>
      </c>
      <c r="I28" s="79">
        <f>AVERAGE(H28:H29)</f>
        <v>222</v>
      </c>
      <c r="K28" s="17" t="s">
        <v>300</v>
      </c>
      <c r="L28" s="24" t="s">
        <v>299</v>
      </c>
      <c r="M28" s="24"/>
      <c r="N28" s="17"/>
      <c r="O28" s="17"/>
      <c r="P28" s="17"/>
      <c r="Q28" s="17"/>
      <c r="R28" s="17"/>
      <c r="S28" s="17"/>
    </row>
    <row r="29" spans="1:30">
      <c r="A29" s="24" t="s">
        <v>58</v>
      </c>
      <c r="B29" s="24" t="s">
        <v>137</v>
      </c>
      <c r="C29" s="24" t="s">
        <v>314</v>
      </c>
      <c r="D29" s="24" t="s">
        <v>5</v>
      </c>
      <c r="E29" s="24" t="s">
        <v>158</v>
      </c>
      <c r="F29" s="24" t="s">
        <v>4</v>
      </c>
      <c r="G29" s="6" t="s">
        <v>62</v>
      </c>
      <c r="H29" s="46">
        <v>153</v>
      </c>
      <c r="I29" s="80"/>
      <c r="K29" s="19"/>
      <c r="L29" s="19"/>
      <c r="M29" s="19"/>
    </row>
    <row r="30" spans="1:30">
      <c r="A30" s="24" t="s">
        <v>58</v>
      </c>
      <c r="B30" s="24" t="s">
        <v>35</v>
      </c>
      <c r="C30" s="24" t="s">
        <v>314</v>
      </c>
      <c r="D30" s="24" t="s">
        <v>12</v>
      </c>
      <c r="E30" s="24" t="s">
        <v>157</v>
      </c>
      <c r="F30" s="24" t="s">
        <v>4</v>
      </c>
      <c r="G30" s="6" t="s">
        <v>62</v>
      </c>
      <c r="H30" s="46">
        <v>183</v>
      </c>
      <c r="I30" s="79">
        <f>AVERAGE(H30:H31)</f>
        <v>171.5</v>
      </c>
      <c r="K30" s="19"/>
      <c r="L30" s="19"/>
      <c r="M30" s="19"/>
    </row>
    <row r="31" spans="1:30">
      <c r="A31" s="24" t="s">
        <v>58</v>
      </c>
      <c r="B31" s="24" t="s">
        <v>35</v>
      </c>
      <c r="C31" s="24" t="s">
        <v>314</v>
      </c>
      <c r="D31" s="24" t="s">
        <v>12</v>
      </c>
      <c r="E31" s="24" t="s">
        <v>158</v>
      </c>
      <c r="F31" s="24" t="s">
        <v>4</v>
      </c>
      <c r="G31" s="6" t="s">
        <v>62</v>
      </c>
      <c r="H31" s="46">
        <v>160</v>
      </c>
      <c r="I31" s="80"/>
      <c r="K31" s="19"/>
      <c r="L31" s="19"/>
      <c r="M31" s="19"/>
    </row>
    <row r="32" spans="1:30">
      <c r="A32" s="25" t="s">
        <v>3</v>
      </c>
      <c r="B32" s="26"/>
      <c r="C32" s="26"/>
      <c r="D32" s="26"/>
      <c r="E32" s="26"/>
      <c r="F32" s="19"/>
      <c r="G32" s="26"/>
      <c r="I32" t="s">
        <v>121</v>
      </c>
      <c r="K32" s="19"/>
      <c r="L32" s="19"/>
      <c r="M32" s="19"/>
    </row>
    <row r="33" spans="1:13">
      <c r="A33" s="26" t="s">
        <v>1</v>
      </c>
      <c r="B33" s="26"/>
      <c r="C33" s="26"/>
      <c r="D33" s="26"/>
      <c r="E33" s="26"/>
      <c r="F33" s="19"/>
      <c r="G33" s="26"/>
      <c r="H33" s="3"/>
      <c r="K33" s="19"/>
      <c r="L33" s="19"/>
      <c r="M33" s="19"/>
    </row>
    <row r="34" spans="1:13">
      <c r="A34" s="26" t="s">
        <v>235</v>
      </c>
      <c r="B34" s="26"/>
      <c r="C34" s="26"/>
      <c r="D34" s="26"/>
      <c r="E34" s="26"/>
      <c r="F34" s="19"/>
      <c r="G34" s="26"/>
      <c r="H34" s="3"/>
      <c r="K34" s="19"/>
      <c r="L34" s="19"/>
      <c r="M34" s="19"/>
    </row>
    <row r="35" spans="1:13">
      <c r="B35" s="3"/>
      <c r="C35" s="3"/>
      <c r="D35" s="19"/>
      <c r="E35" s="3"/>
      <c r="F35" s="19"/>
      <c r="G35" s="3"/>
      <c r="H35" s="3"/>
      <c r="K35" s="19"/>
      <c r="L35" s="19"/>
      <c r="M35" s="19"/>
    </row>
    <row r="36" spans="1:13">
      <c r="A36" s="19"/>
      <c r="B36" s="3"/>
      <c r="C36" s="3"/>
      <c r="D36" s="19"/>
      <c r="E36" s="3"/>
      <c r="F36" s="19"/>
      <c r="G36" s="3"/>
      <c r="H36" s="3"/>
      <c r="K36" s="19"/>
      <c r="L36" s="19"/>
      <c r="M36" s="19"/>
    </row>
    <row r="37" spans="1:13">
      <c r="K37" s="19"/>
      <c r="L37" s="19"/>
      <c r="M37" s="19"/>
    </row>
    <row r="38" spans="1:13">
      <c r="K38" s="19"/>
      <c r="L38" s="19"/>
      <c r="M38" s="19"/>
    </row>
    <row r="39" spans="1:13">
      <c r="K39" s="19"/>
      <c r="L39" s="19"/>
      <c r="M39" s="19"/>
    </row>
    <row r="40" spans="1:13">
      <c r="K40" s="19"/>
      <c r="L40" s="19"/>
      <c r="M40" s="19"/>
    </row>
    <row r="41" spans="1:13">
      <c r="K41" s="19"/>
      <c r="L41" s="19"/>
      <c r="M41" s="19"/>
    </row>
    <row r="42" spans="1:13">
      <c r="K42" s="19"/>
      <c r="L42" s="19"/>
      <c r="M42" s="19"/>
    </row>
    <row r="43" spans="1:13">
      <c r="K43" s="19"/>
      <c r="L43" s="19"/>
      <c r="M43" s="19"/>
    </row>
    <row r="44" spans="1:13">
      <c r="K44" s="19"/>
      <c r="L44" s="19"/>
      <c r="M44" s="19"/>
    </row>
    <row r="45" spans="1:13">
      <c r="K45" s="19"/>
      <c r="L45" s="19"/>
      <c r="M45" s="19"/>
    </row>
    <row r="46" spans="1:13">
      <c r="K46" s="19"/>
      <c r="L46" s="19"/>
      <c r="M46" s="19"/>
    </row>
    <row r="47" spans="1:13">
      <c r="K47" s="19"/>
      <c r="L47" s="19"/>
      <c r="M47" s="19"/>
    </row>
    <row r="48" spans="1:13">
      <c r="K48" s="19"/>
      <c r="L48" s="19"/>
      <c r="M48" s="19"/>
    </row>
    <row r="49" spans="8:13">
      <c r="H49" s="3"/>
      <c r="K49" s="19"/>
      <c r="L49" s="19"/>
      <c r="M49" s="19"/>
    </row>
    <row r="50" spans="8:13">
      <c r="K50" s="19"/>
      <c r="L50" s="19"/>
      <c r="M50" s="19"/>
    </row>
    <row r="51" spans="8:13">
      <c r="K51" s="19"/>
      <c r="L51" s="19"/>
      <c r="M51" s="19"/>
    </row>
    <row r="52" spans="8:13">
      <c r="K52" s="19"/>
      <c r="L52" s="19"/>
      <c r="M52" s="19"/>
    </row>
    <row r="53" spans="8:13">
      <c r="K53" s="19"/>
      <c r="L53" s="19"/>
      <c r="M53" s="19"/>
    </row>
    <row r="54" spans="8:13">
      <c r="K54" s="19"/>
      <c r="L54" s="19"/>
      <c r="M54" s="19"/>
    </row>
    <row r="55" spans="8:13">
      <c r="K55" s="19"/>
      <c r="L55" s="19"/>
      <c r="M55" s="19"/>
    </row>
    <row r="56" spans="8:13">
      <c r="K56" s="19"/>
      <c r="L56" s="19"/>
      <c r="M56" s="19"/>
    </row>
    <row r="57" spans="8:13">
      <c r="K57" s="19"/>
      <c r="L57" s="19"/>
      <c r="M57" s="19"/>
    </row>
    <row r="58" spans="8:13">
      <c r="K58" s="19"/>
      <c r="L58" s="19"/>
      <c r="M58" s="19"/>
    </row>
    <row r="59" spans="8:13">
      <c r="K59" s="19"/>
      <c r="L59" s="19"/>
      <c r="M59" s="19"/>
    </row>
    <row r="60" spans="8:13">
      <c r="K60" s="19"/>
      <c r="L60" s="19"/>
      <c r="M60" s="19"/>
    </row>
    <row r="61" spans="8:13">
      <c r="K61" s="19"/>
      <c r="L61" s="19"/>
      <c r="M61" s="19"/>
    </row>
    <row r="62" spans="8:13">
      <c r="K62" s="19"/>
      <c r="L62" s="19"/>
      <c r="M62" s="19"/>
    </row>
    <row r="63" spans="8:13">
      <c r="K63" s="19"/>
      <c r="L63" s="19"/>
      <c r="M63" s="19"/>
    </row>
    <row r="64" spans="8:13">
      <c r="K64" s="19"/>
      <c r="L64" s="19"/>
      <c r="M64" s="19"/>
    </row>
    <row r="65" spans="11:13">
      <c r="K65" s="19"/>
      <c r="L65" s="19"/>
      <c r="M65" s="19"/>
    </row>
    <row r="66" spans="11:13">
      <c r="K66" s="19"/>
      <c r="L66" s="19"/>
      <c r="M66" s="19"/>
    </row>
    <row r="67" spans="11:13">
      <c r="K67" s="19"/>
      <c r="L67" s="19"/>
      <c r="M67" s="19"/>
    </row>
    <row r="68" spans="11:13">
      <c r="K68" s="19"/>
      <c r="L68" s="19"/>
      <c r="M68" s="19"/>
    </row>
  </sheetData>
  <sortState xmlns:xlrd2="http://schemas.microsoft.com/office/spreadsheetml/2017/richdata2" ref="A5:H32">
    <sortCondition ref="A5:A32"/>
  </sortState>
  <phoneticPr fontId="1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471F-C7C3-9348-819F-07893D15CC67}">
  <dimension ref="A1:AT93"/>
  <sheetViews>
    <sheetView topLeftCell="A22" zoomScale="65" zoomScaleNormal="58" workbookViewId="0">
      <selection activeCell="D27" sqref="D27"/>
    </sheetView>
  </sheetViews>
  <sheetFormatPr baseColWidth="10" defaultRowHeight="16"/>
  <cols>
    <col min="1" max="1" width="23.5" customWidth="1"/>
    <col min="2" max="3" width="20" customWidth="1"/>
    <col min="6" max="6" width="20.83203125" customWidth="1"/>
    <col min="7" max="7" width="22" customWidth="1"/>
    <col min="8" max="8" width="30.33203125" customWidth="1"/>
    <col min="9" max="9" width="31.83203125" customWidth="1"/>
    <col min="10" max="10" width="16.33203125" customWidth="1"/>
    <col min="11" max="11" width="46.6640625" customWidth="1"/>
    <col min="12" max="12" width="17" customWidth="1"/>
    <col min="13" max="13" width="22.1640625" customWidth="1"/>
    <col min="14" max="14" width="20.1640625" customWidth="1"/>
    <col min="16" max="16" width="21.33203125" customWidth="1"/>
    <col min="17" max="17" width="26.5" customWidth="1"/>
    <col min="21" max="21" width="43.5" customWidth="1"/>
    <col min="22" max="22" width="18.83203125" customWidth="1"/>
    <col min="23" max="23" width="29.1640625" customWidth="1"/>
    <col min="24" max="24" width="18.83203125" customWidth="1"/>
    <col min="25" max="25" width="21.5" customWidth="1"/>
    <col min="26" max="26" width="33.83203125" customWidth="1"/>
    <col min="27" max="27" width="22.1640625" customWidth="1"/>
  </cols>
  <sheetData>
    <row r="1" spans="1:46">
      <c r="A1" s="1" t="s">
        <v>328</v>
      </c>
    </row>
    <row r="3" spans="1:46">
      <c r="A3" s="63" t="s">
        <v>318</v>
      </c>
      <c r="B3" s="64"/>
      <c r="C3" s="64"/>
      <c r="D3" s="64"/>
      <c r="E3" s="64"/>
      <c r="F3" s="64"/>
      <c r="G3" s="64"/>
      <c r="H3" s="65"/>
      <c r="I3" s="65"/>
      <c r="K3" s="85" t="s">
        <v>148</v>
      </c>
      <c r="L3" s="70"/>
      <c r="M3" s="70"/>
      <c r="N3" s="70"/>
      <c r="O3" s="70"/>
      <c r="P3" s="70"/>
      <c r="Q3" s="70"/>
      <c r="R3" s="70"/>
      <c r="S3" s="70"/>
      <c r="U3" s="89" t="s">
        <v>150</v>
      </c>
      <c r="V3" s="70"/>
      <c r="W3" s="70"/>
      <c r="X3" s="70"/>
      <c r="Y3" s="70"/>
      <c r="Z3" s="70"/>
      <c r="AA3" s="70"/>
      <c r="AB3" s="70"/>
      <c r="AC3" s="70"/>
      <c r="AH3" s="18"/>
      <c r="AI3" s="18"/>
      <c r="AJ3" s="18"/>
      <c r="AL3" s="21"/>
      <c r="AM3" s="18"/>
      <c r="AN3" s="18"/>
      <c r="AO3" s="18"/>
      <c r="AP3" s="18"/>
      <c r="AQ3" s="18"/>
      <c r="AR3" s="18"/>
      <c r="AS3" s="18"/>
      <c r="AT3" s="18"/>
    </row>
    <row r="4" spans="1:46">
      <c r="A4" s="35" t="s">
        <v>49</v>
      </c>
      <c r="B4" s="35" t="s">
        <v>48</v>
      </c>
      <c r="C4" s="35" t="s">
        <v>312</v>
      </c>
      <c r="D4" s="35" t="s">
        <v>47</v>
      </c>
      <c r="E4" s="35" t="s">
        <v>142</v>
      </c>
      <c r="F4" s="35" t="s">
        <v>46</v>
      </c>
      <c r="G4" s="35" t="s">
        <v>147</v>
      </c>
      <c r="H4" s="58" t="s">
        <v>243</v>
      </c>
      <c r="I4" s="58" t="s">
        <v>242</v>
      </c>
      <c r="K4" s="9" t="s">
        <v>84</v>
      </c>
      <c r="L4" s="68">
        <v>1</v>
      </c>
      <c r="M4" s="68"/>
      <c r="N4" s="68"/>
      <c r="O4" s="68"/>
      <c r="P4" s="68"/>
      <c r="Q4" s="6"/>
      <c r="R4" s="6"/>
      <c r="S4" s="6"/>
      <c r="U4" s="86" t="s">
        <v>84</v>
      </c>
      <c r="V4" s="68">
        <v>1</v>
      </c>
      <c r="W4" s="68"/>
      <c r="X4" s="68"/>
      <c r="Y4" s="68"/>
      <c r="Z4" s="68"/>
      <c r="AA4" s="9"/>
      <c r="AB4" s="9"/>
      <c r="AC4" s="9"/>
      <c r="AH4" s="18"/>
      <c r="AI4" s="18"/>
      <c r="AJ4" s="18"/>
      <c r="AL4" s="21"/>
      <c r="AM4" s="18"/>
      <c r="AN4" s="18"/>
      <c r="AO4" s="18"/>
      <c r="AP4" s="18"/>
      <c r="AQ4" s="18"/>
      <c r="AR4" s="18"/>
      <c r="AS4" s="18"/>
      <c r="AT4" s="18"/>
    </row>
    <row r="5" spans="1:46">
      <c r="A5" s="24" t="s">
        <v>72</v>
      </c>
      <c r="B5" s="6" t="s">
        <v>165</v>
      </c>
      <c r="C5" s="6" t="s">
        <v>314</v>
      </c>
      <c r="D5" s="24" t="s">
        <v>5</v>
      </c>
      <c r="E5" s="17" t="s">
        <v>59</v>
      </c>
      <c r="F5" s="24" t="s">
        <v>17</v>
      </c>
      <c r="G5" s="59" t="s">
        <v>274</v>
      </c>
      <c r="H5" s="50">
        <v>95.68</v>
      </c>
      <c r="I5" s="84">
        <f>H5</f>
        <v>95.68</v>
      </c>
      <c r="K5" s="86" t="s">
        <v>85</v>
      </c>
      <c r="L5" s="9">
        <v>10</v>
      </c>
      <c r="M5" s="9"/>
      <c r="N5" s="9"/>
      <c r="O5" s="9"/>
      <c r="P5" s="9"/>
      <c r="Q5" s="9"/>
      <c r="R5" s="6"/>
      <c r="S5" s="6"/>
      <c r="U5" s="86" t="s">
        <v>85</v>
      </c>
      <c r="V5" s="9">
        <v>10</v>
      </c>
      <c r="W5" s="9"/>
      <c r="X5" s="9"/>
      <c r="Y5" s="9"/>
      <c r="Z5" s="9"/>
      <c r="AA5" s="9"/>
      <c r="AB5" s="9"/>
      <c r="AC5" s="9"/>
      <c r="AH5" s="18"/>
      <c r="AI5" s="18"/>
      <c r="AJ5" s="18"/>
      <c r="AL5" s="21"/>
      <c r="AM5" s="18"/>
      <c r="AN5" s="18"/>
      <c r="AO5" s="18"/>
      <c r="AP5" s="18"/>
      <c r="AQ5" s="18"/>
      <c r="AR5" s="18"/>
      <c r="AS5" s="18"/>
      <c r="AT5" s="18"/>
    </row>
    <row r="6" spans="1:46">
      <c r="A6" s="24" t="s">
        <v>72</v>
      </c>
      <c r="B6" s="6" t="s">
        <v>167</v>
      </c>
      <c r="C6" s="6" t="s">
        <v>314</v>
      </c>
      <c r="D6" s="6" t="s">
        <v>5</v>
      </c>
      <c r="E6" s="17" t="s">
        <v>59</v>
      </c>
      <c r="F6" s="24" t="s">
        <v>17</v>
      </c>
      <c r="G6" s="59" t="s">
        <v>274</v>
      </c>
      <c r="H6" s="50">
        <v>83.063999999999993</v>
      </c>
      <c r="I6" s="84">
        <f t="shared" ref="I6:I12" si="0">H6</f>
        <v>83.063999999999993</v>
      </c>
      <c r="K6" s="86" t="s">
        <v>86</v>
      </c>
      <c r="L6" s="9">
        <v>0.05</v>
      </c>
      <c r="M6" s="9"/>
      <c r="N6" s="9"/>
      <c r="O6" s="9"/>
      <c r="P6" s="9"/>
      <c r="Q6" s="6"/>
      <c r="R6" s="6"/>
      <c r="S6" s="6"/>
      <c r="U6" s="86" t="s">
        <v>86</v>
      </c>
      <c r="V6" s="9">
        <v>0.05</v>
      </c>
      <c r="W6" s="9"/>
      <c r="X6" s="9"/>
      <c r="Y6" s="52"/>
      <c r="Z6" s="52"/>
      <c r="AA6" s="9"/>
      <c r="AB6" s="9"/>
      <c r="AC6" s="9"/>
      <c r="AH6" s="18"/>
      <c r="AI6" s="18"/>
      <c r="AJ6" s="18"/>
      <c r="AL6" s="21"/>
      <c r="AM6" s="18"/>
      <c r="AN6" s="18"/>
      <c r="AO6" s="18"/>
      <c r="AP6" s="18"/>
      <c r="AQ6" s="18"/>
      <c r="AR6" s="18"/>
      <c r="AS6" s="18"/>
      <c r="AT6" s="18"/>
    </row>
    <row r="7" spans="1:46">
      <c r="A7" s="24" t="s">
        <v>63</v>
      </c>
      <c r="B7" s="6" t="s">
        <v>161</v>
      </c>
      <c r="C7" s="6" t="s">
        <v>314</v>
      </c>
      <c r="D7" s="6" t="s">
        <v>12</v>
      </c>
      <c r="E7" s="17" t="s">
        <v>59</v>
      </c>
      <c r="F7" s="24" t="s">
        <v>17</v>
      </c>
      <c r="G7" s="59" t="s">
        <v>274</v>
      </c>
      <c r="H7" s="50">
        <v>88.951999999999998</v>
      </c>
      <c r="I7" s="84">
        <f t="shared" si="0"/>
        <v>88.951999999999998</v>
      </c>
      <c r="K7" s="86"/>
      <c r="L7" s="9"/>
      <c r="M7" s="9"/>
      <c r="N7" s="9"/>
      <c r="O7" s="9"/>
      <c r="P7" s="9"/>
      <c r="Q7" s="6"/>
      <c r="R7" s="6"/>
      <c r="S7" s="6"/>
      <c r="U7" s="86"/>
      <c r="V7" s="9"/>
      <c r="W7" s="9"/>
      <c r="X7" s="9"/>
      <c r="Y7" s="52"/>
      <c r="Z7" s="52"/>
      <c r="AA7" s="9"/>
      <c r="AB7" s="9"/>
      <c r="AC7" s="9"/>
      <c r="AH7" s="18"/>
      <c r="AI7" s="18"/>
      <c r="AJ7" s="18"/>
      <c r="AL7" s="21"/>
      <c r="AM7" s="18"/>
      <c r="AN7" s="18"/>
      <c r="AO7" s="18"/>
      <c r="AP7" s="18"/>
      <c r="AQ7" s="18"/>
      <c r="AR7" s="18"/>
      <c r="AS7" s="18"/>
      <c r="AT7" s="18"/>
    </row>
    <row r="8" spans="1:46">
      <c r="A8" s="6" t="s">
        <v>64</v>
      </c>
      <c r="B8" s="6" t="s">
        <v>162</v>
      </c>
      <c r="C8" s="6" t="s">
        <v>314</v>
      </c>
      <c r="D8" s="6" t="s">
        <v>12</v>
      </c>
      <c r="E8" s="17" t="s">
        <v>59</v>
      </c>
      <c r="F8" s="24" t="s">
        <v>17</v>
      </c>
      <c r="G8" s="59" t="s">
        <v>274</v>
      </c>
      <c r="H8" s="50">
        <v>60.441000000000003</v>
      </c>
      <c r="I8" s="84">
        <f t="shared" si="0"/>
        <v>60.441000000000003</v>
      </c>
      <c r="K8" s="88" t="s">
        <v>87</v>
      </c>
      <c r="L8" s="68" t="s">
        <v>88</v>
      </c>
      <c r="M8" s="68" t="s">
        <v>89</v>
      </c>
      <c r="N8" s="68" t="s">
        <v>90</v>
      </c>
      <c r="O8" s="68" t="s">
        <v>42</v>
      </c>
      <c r="P8" s="68" t="s">
        <v>91</v>
      </c>
      <c r="Q8" s="68" t="s">
        <v>321</v>
      </c>
      <c r="R8" s="7"/>
      <c r="S8" s="7"/>
      <c r="U8" s="88" t="s">
        <v>87</v>
      </c>
      <c r="V8" s="68" t="s">
        <v>88</v>
      </c>
      <c r="W8" s="68" t="s">
        <v>89</v>
      </c>
      <c r="X8" s="68" t="s">
        <v>90</v>
      </c>
      <c r="Y8" s="68" t="s">
        <v>42</v>
      </c>
      <c r="Z8" s="68" t="s">
        <v>91</v>
      </c>
      <c r="AA8" s="68" t="s">
        <v>321</v>
      </c>
      <c r="AB8" s="9"/>
      <c r="AC8" s="9"/>
      <c r="AH8" s="18"/>
      <c r="AI8" s="18"/>
      <c r="AJ8" s="18"/>
      <c r="AL8" s="21"/>
      <c r="AM8" s="18"/>
      <c r="AN8" s="18"/>
      <c r="AO8" s="18"/>
      <c r="AP8" s="18"/>
      <c r="AQ8" s="18"/>
      <c r="AR8" s="18"/>
      <c r="AS8" s="18"/>
      <c r="AT8" s="18"/>
    </row>
    <row r="9" spans="1:46">
      <c r="A9" s="24" t="s">
        <v>72</v>
      </c>
      <c r="B9" s="6" t="s">
        <v>55</v>
      </c>
      <c r="C9" s="6" t="s">
        <v>314</v>
      </c>
      <c r="D9" s="6" t="s">
        <v>12</v>
      </c>
      <c r="E9" s="17" t="s">
        <v>59</v>
      </c>
      <c r="F9" s="24" t="s">
        <v>17</v>
      </c>
      <c r="G9" s="59" t="s">
        <v>274</v>
      </c>
      <c r="H9" s="50">
        <v>61.302</v>
      </c>
      <c r="I9" s="84">
        <f t="shared" si="0"/>
        <v>61.302</v>
      </c>
      <c r="K9" s="86" t="s">
        <v>283</v>
      </c>
      <c r="L9" s="9">
        <v>-4.7389999999999999</v>
      </c>
      <c r="M9" s="9" t="s">
        <v>244</v>
      </c>
      <c r="N9" s="9" t="s">
        <v>32</v>
      </c>
      <c r="O9" s="9" t="s">
        <v>31</v>
      </c>
      <c r="P9" s="9">
        <v>0.90139999999999998</v>
      </c>
      <c r="Q9" s="9">
        <v>0.90139999999999998</v>
      </c>
      <c r="R9" s="6"/>
      <c r="S9" s="6"/>
      <c r="U9" s="86" t="s">
        <v>293</v>
      </c>
      <c r="V9" s="9">
        <v>-53.35</v>
      </c>
      <c r="W9" s="9" t="s">
        <v>257</v>
      </c>
      <c r="X9" s="9" t="s">
        <v>34</v>
      </c>
      <c r="Y9" s="9" t="s">
        <v>38</v>
      </c>
      <c r="Z9" s="9" t="s">
        <v>37</v>
      </c>
      <c r="AA9" s="109">
        <v>5.2967630300000001E-12</v>
      </c>
      <c r="AB9" s="9"/>
      <c r="AC9" s="9"/>
      <c r="AH9" s="18"/>
      <c r="AI9" s="18"/>
      <c r="AJ9" s="18"/>
      <c r="AL9" s="21"/>
      <c r="AM9" s="18"/>
      <c r="AN9" s="18"/>
      <c r="AO9" s="18"/>
      <c r="AP9" s="18"/>
      <c r="AQ9" s="18"/>
      <c r="AR9" s="18"/>
      <c r="AS9" s="18"/>
      <c r="AT9" s="18"/>
    </row>
    <row r="10" spans="1:46">
      <c r="A10" s="24" t="s">
        <v>72</v>
      </c>
      <c r="B10" s="6" t="s">
        <v>166</v>
      </c>
      <c r="C10" s="6" t="s">
        <v>314</v>
      </c>
      <c r="D10" s="6" t="s">
        <v>12</v>
      </c>
      <c r="E10" s="17" t="s">
        <v>59</v>
      </c>
      <c r="F10" s="24" t="s">
        <v>17</v>
      </c>
      <c r="G10" s="59" t="s">
        <v>274</v>
      </c>
      <c r="H10" s="50">
        <v>81.869</v>
      </c>
      <c r="I10" s="84">
        <f t="shared" si="0"/>
        <v>81.869</v>
      </c>
      <c r="K10" s="86" t="s">
        <v>284</v>
      </c>
      <c r="L10" s="9">
        <v>1.4730000000000001</v>
      </c>
      <c r="M10" s="9" t="s">
        <v>245</v>
      </c>
      <c r="N10" s="9" t="s">
        <v>32</v>
      </c>
      <c r="O10" s="9" t="s">
        <v>31</v>
      </c>
      <c r="P10" s="9">
        <v>0.99950000000000006</v>
      </c>
      <c r="Q10" s="9">
        <v>0.99950000000000006</v>
      </c>
      <c r="R10" s="6"/>
      <c r="S10" s="6"/>
      <c r="U10" s="86" t="s">
        <v>290</v>
      </c>
      <c r="V10" s="9">
        <v>-46.68</v>
      </c>
      <c r="W10" s="9" t="s">
        <v>258</v>
      </c>
      <c r="X10" s="9" t="s">
        <v>34</v>
      </c>
      <c r="Y10" s="9" t="s">
        <v>38</v>
      </c>
      <c r="Z10" s="9" t="s">
        <v>37</v>
      </c>
      <c r="AA10" s="108">
        <v>1.30593239E-7</v>
      </c>
      <c r="AB10" s="9"/>
      <c r="AC10" s="9"/>
      <c r="AH10" s="18"/>
      <c r="AI10" s="18"/>
      <c r="AJ10" s="18"/>
      <c r="AL10" s="21"/>
      <c r="AM10" s="18"/>
      <c r="AN10" s="18"/>
      <c r="AO10" s="18"/>
      <c r="AP10" s="18"/>
      <c r="AQ10" s="18"/>
      <c r="AR10" s="18"/>
      <c r="AS10" s="18"/>
      <c r="AT10" s="18"/>
    </row>
    <row r="11" spans="1:46">
      <c r="A11" s="24" t="s">
        <v>72</v>
      </c>
      <c r="B11" s="6" t="s">
        <v>164</v>
      </c>
      <c r="C11" s="6" t="s">
        <v>314</v>
      </c>
      <c r="D11" s="24" t="s">
        <v>12</v>
      </c>
      <c r="E11" s="17" t="s">
        <v>59</v>
      </c>
      <c r="F11" s="24" t="s">
        <v>17</v>
      </c>
      <c r="G11" s="59" t="s">
        <v>274</v>
      </c>
      <c r="H11" s="50">
        <v>86.93</v>
      </c>
      <c r="I11" s="84">
        <f t="shared" si="0"/>
        <v>86.93</v>
      </c>
      <c r="K11" s="86" t="s">
        <v>285</v>
      </c>
      <c r="L11" s="9">
        <v>-1.0780000000000001</v>
      </c>
      <c r="M11" s="9" t="s">
        <v>246</v>
      </c>
      <c r="N11" s="9" t="s">
        <v>32</v>
      </c>
      <c r="O11" s="9" t="s">
        <v>31</v>
      </c>
      <c r="P11" s="9">
        <v>0.99980000000000002</v>
      </c>
      <c r="Q11" s="9">
        <v>0.99980000000000002</v>
      </c>
      <c r="R11" s="6"/>
      <c r="S11" s="6"/>
      <c r="U11" s="86" t="s">
        <v>291</v>
      </c>
      <c r="V11" s="9">
        <v>-53.53</v>
      </c>
      <c r="W11" s="9" t="s">
        <v>259</v>
      </c>
      <c r="X11" s="9" t="s">
        <v>34</v>
      </c>
      <c r="Y11" s="9" t="s">
        <v>38</v>
      </c>
      <c r="Z11" s="9" t="s">
        <v>37</v>
      </c>
      <c r="AA11" s="108">
        <v>1.8953351E-7</v>
      </c>
      <c r="AB11" s="9"/>
      <c r="AC11" s="9"/>
      <c r="AH11" s="18"/>
      <c r="AI11" s="18"/>
      <c r="AJ11" s="18"/>
      <c r="AL11" s="21"/>
      <c r="AM11" s="18"/>
      <c r="AN11" s="18"/>
      <c r="AO11" s="18"/>
      <c r="AP11" s="18"/>
      <c r="AQ11" s="18"/>
      <c r="AR11" s="18"/>
      <c r="AS11" s="18"/>
      <c r="AT11" s="18"/>
    </row>
    <row r="12" spans="1:46">
      <c r="A12" s="24" t="s">
        <v>72</v>
      </c>
      <c r="B12" s="6" t="s">
        <v>163</v>
      </c>
      <c r="C12" s="6" t="s">
        <v>314</v>
      </c>
      <c r="D12" s="6" t="s">
        <v>12</v>
      </c>
      <c r="E12" s="17" t="s">
        <v>59</v>
      </c>
      <c r="F12" s="24" t="s">
        <v>17</v>
      </c>
      <c r="G12" s="59" t="s">
        <v>274</v>
      </c>
      <c r="H12" s="50">
        <v>64.534000000000006</v>
      </c>
      <c r="I12" s="84">
        <f t="shared" si="0"/>
        <v>64.534000000000006</v>
      </c>
      <c r="K12" s="86" t="s">
        <v>286</v>
      </c>
      <c r="L12" s="9">
        <v>0.40870000000000001</v>
      </c>
      <c r="M12" s="9" t="s">
        <v>247</v>
      </c>
      <c r="N12" s="9" t="s">
        <v>32</v>
      </c>
      <c r="O12" s="9" t="s">
        <v>31</v>
      </c>
      <c r="P12" s="9" t="s">
        <v>108</v>
      </c>
      <c r="Q12" s="107">
        <v>0.99999999999799705</v>
      </c>
      <c r="R12" s="6"/>
      <c r="S12" s="6"/>
      <c r="U12" s="86" t="s">
        <v>292</v>
      </c>
      <c r="V12" s="9">
        <v>-15.84</v>
      </c>
      <c r="W12" s="9" t="s">
        <v>260</v>
      </c>
      <c r="X12" s="9" t="s">
        <v>32</v>
      </c>
      <c r="Y12" s="9" t="s">
        <v>31</v>
      </c>
      <c r="Z12" s="9">
        <v>9.2499999999999999E-2</v>
      </c>
      <c r="AA12" s="9">
        <v>9.2499999999999999E-2</v>
      </c>
      <c r="AB12" s="9"/>
      <c r="AC12" s="9"/>
      <c r="AH12" s="18"/>
      <c r="AI12" s="18"/>
      <c r="AJ12" s="18"/>
      <c r="AL12" s="21"/>
      <c r="AM12" s="18"/>
      <c r="AN12" s="18"/>
      <c r="AO12" s="18"/>
      <c r="AP12" s="18"/>
      <c r="AQ12" s="18"/>
      <c r="AR12" s="18"/>
      <c r="AS12" s="18"/>
      <c r="AT12" s="18"/>
    </row>
    <row r="13" spans="1:46">
      <c r="A13" s="24" t="s">
        <v>64</v>
      </c>
      <c r="B13" s="17" t="s">
        <v>28</v>
      </c>
      <c r="C13" s="6" t="s">
        <v>314</v>
      </c>
      <c r="D13" s="17" t="s">
        <v>5</v>
      </c>
      <c r="E13" s="17" t="s">
        <v>59</v>
      </c>
      <c r="F13" s="8" t="s">
        <v>4</v>
      </c>
      <c r="G13" s="24" t="s">
        <v>178</v>
      </c>
      <c r="H13" s="50">
        <v>78.441999999999993</v>
      </c>
      <c r="I13" s="84">
        <f>H13</f>
        <v>78.441999999999993</v>
      </c>
      <c r="K13" s="86" t="s">
        <v>287</v>
      </c>
      <c r="L13" s="9">
        <v>6.2119999999999997</v>
      </c>
      <c r="M13" s="9" t="s">
        <v>248</v>
      </c>
      <c r="N13" s="9" t="s">
        <v>32</v>
      </c>
      <c r="O13" s="9" t="s">
        <v>31</v>
      </c>
      <c r="P13" s="9">
        <v>0.88119999999999998</v>
      </c>
      <c r="Q13" s="9">
        <v>0.88119999999999998</v>
      </c>
      <c r="R13" s="6"/>
      <c r="S13" s="6"/>
      <c r="U13" s="86" t="s">
        <v>287</v>
      </c>
      <c r="V13" s="9">
        <v>6.6609999999999996</v>
      </c>
      <c r="W13" s="9" t="s">
        <v>261</v>
      </c>
      <c r="X13" s="9" t="s">
        <v>32</v>
      </c>
      <c r="Y13" s="9" t="s">
        <v>31</v>
      </c>
      <c r="Z13" s="9">
        <v>0.82320000000000004</v>
      </c>
      <c r="AA13" s="9">
        <v>0.82320000000000004</v>
      </c>
      <c r="AB13" s="9"/>
      <c r="AC13" s="9"/>
      <c r="AH13" s="18"/>
      <c r="AI13" s="18"/>
      <c r="AJ13" s="18"/>
      <c r="AL13" s="21"/>
      <c r="AM13" s="18"/>
      <c r="AN13" s="18"/>
      <c r="AO13" s="18"/>
      <c r="AP13" s="18"/>
      <c r="AQ13" s="18"/>
      <c r="AR13" s="18"/>
      <c r="AS13" s="18"/>
      <c r="AT13" s="18"/>
    </row>
    <row r="14" spans="1:46">
      <c r="A14" s="24" t="s">
        <v>64</v>
      </c>
      <c r="B14" s="17" t="s">
        <v>69</v>
      </c>
      <c r="C14" s="6" t="s">
        <v>314</v>
      </c>
      <c r="D14" s="17" t="s">
        <v>12</v>
      </c>
      <c r="E14" s="17" t="s">
        <v>59</v>
      </c>
      <c r="F14" s="8" t="s">
        <v>4</v>
      </c>
      <c r="G14" s="24" t="s">
        <v>178</v>
      </c>
      <c r="H14" s="50">
        <v>60.719000000000001</v>
      </c>
      <c r="I14" s="84">
        <f t="shared" ref="I14:I23" si="1">H14</f>
        <v>60.719000000000001</v>
      </c>
      <c r="K14" s="86" t="s">
        <v>288</v>
      </c>
      <c r="L14" s="9">
        <v>3.6619999999999999</v>
      </c>
      <c r="M14" s="9" t="s">
        <v>249</v>
      </c>
      <c r="N14" s="9" t="s">
        <v>32</v>
      </c>
      <c r="O14" s="9" t="s">
        <v>31</v>
      </c>
      <c r="P14" s="9">
        <v>0.98099999999999998</v>
      </c>
      <c r="Q14" s="9">
        <v>0.98099999999999998</v>
      </c>
      <c r="R14" s="6"/>
      <c r="S14" s="6"/>
      <c r="U14" s="86" t="s">
        <v>288</v>
      </c>
      <c r="V14" s="9">
        <v>-0.1842</v>
      </c>
      <c r="W14" s="9" t="s">
        <v>262</v>
      </c>
      <c r="X14" s="9" t="s">
        <v>32</v>
      </c>
      <c r="Y14" s="9" t="s">
        <v>31</v>
      </c>
      <c r="Z14" s="9" t="s">
        <v>108</v>
      </c>
      <c r="AA14" s="108">
        <v>1</v>
      </c>
      <c r="AB14" s="9"/>
      <c r="AC14" s="9"/>
      <c r="AH14" s="18"/>
      <c r="AI14" s="18"/>
      <c r="AJ14" s="18"/>
      <c r="AL14" s="21"/>
      <c r="AM14" s="18"/>
      <c r="AN14" s="18"/>
      <c r="AO14" s="18"/>
      <c r="AP14" s="18"/>
      <c r="AQ14" s="18"/>
      <c r="AR14" s="18"/>
      <c r="AS14" s="18"/>
      <c r="AT14" s="18"/>
    </row>
    <row r="15" spans="1:46">
      <c r="A15" s="24" t="s">
        <v>64</v>
      </c>
      <c r="B15" s="17" t="s">
        <v>67</v>
      </c>
      <c r="C15" s="6" t="s">
        <v>314</v>
      </c>
      <c r="D15" s="17" t="s">
        <v>5</v>
      </c>
      <c r="E15" s="17" t="s">
        <v>59</v>
      </c>
      <c r="F15" s="8" t="s">
        <v>4</v>
      </c>
      <c r="G15" s="24" t="s">
        <v>178</v>
      </c>
      <c r="H15" s="50">
        <v>84.570999999999998</v>
      </c>
      <c r="I15" s="84">
        <f t="shared" si="1"/>
        <v>84.570999999999998</v>
      </c>
      <c r="K15" s="87" t="s">
        <v>289</v>
      </c>
      <c r="L15" s="6">
        <v>5.1479999999999997</v>
      </c>
      <c r="M15" s="6" t="s">
        <v>250</v>
      </c>
      <c r="N15" s="6" t="s">
        <v>32</v>
      </c>
      <c r="O15" s="6" t="s">
        <v>31</v>
      </c>
      <c r="P15" s="6">
        <v>0.87160000000000004</v>
      </c>
      <c r="Q15" s="6">
        <v>0.87160000000000004</v>
      </c>
      <c r="R15" s="6"/>
      <c r="S15" s="6"/>
      <c r="U15" s="6" t="s">
        <v>289</v>
      </c>
      <c r="V15" s="6">
        <v>37.5</v>
      </c>
      <c r="W15" s="6" t="s">
        <v>263</v>
      </c>
      <c r="X15" s="9" t="s">
        <v>34</v>
      </c>
      <c r="Y15" s="9" t="s">
        <v>38</v>
      </c>
      <c r="Z15" s="9" t="s">
        <v>37</v>
      </c>
      <c r="AA15" s="108">
        <v>2.1606821199999999E-5</v>
      </c>
      <c r="AB15" s="9"/>
      <c r="AC15" s="9"/>
      <c r="AH15" s="18"/>
      <c r="AI15" s="18"/>
      <c r="AJ15" s="18"/>
      <c r="AL15" s="21"/>
      <c r="AM15" s="18"/>
      <c r="AN15" s="18"/>
      <c r="AO15" s="18"/>
      <c r="AP15" s="18"/>
      <c r="AQ15" s="18"/>
      <c r="AR15" s="18"/>
      <c r="AS15" s="18"/>
      <c r="AT15" s="18"/>
    </row>
    <row r="16" spans="1:46">
      <c r="A16" s="24" t="s">
        <v>72</v>
      </c>
      <c r="B16" s="17" t="s">
        <v>76</v>
      </c>
      <c r="C16" s="6" t="s">
        <v>314</v>
      </c>
      <c r="D16" s="17" t="s">
        <v>12</v>
      </c>
      <c r="E16" s="17" t="s">
        <v>59</v>
      </c>
      <c r="F16" s="8" t="s">
        <v>4</v>
      </c>
      <c r="G16" s="24" t="s">
        <v>178</v>
      </c>
      <c r="H16" s="50">
        <v>81.759</v>
      </c>
      <c r="I16" s="84">
        <f t="shared" si="1"/>
        <v>81.759</v>
      </c>
      <c r="K16" s="87" t="s">
        <v>251</v>
      </c>
      <c r="L16" s="6">
        <v>-2.5499999999999998</v>
      </c>
      <c r="M16" s="6" t="s">
        <v>252</v>
      </c>
      <c r="N16" s="6" t="s">
        <v>32</v>
      </c>
      <c r="O16" s="6" t="s">
        <v>31</v>
      </c>
      <c r="P16" s="6">
        <v>0.99739999999999995</v>
      </c>
      <c r="Q16" s="6">
        <v>0.99739999999999995</v>
      </c>
      <c r="R16" s="6"/>
      <c r="S16" s="6"/>
      <c r="U16" s="6" t="s">
        <v>251</v>
      </c>
      <c r="V16" s="6">
        <v>-6.8449999999999998</v>
      </c>
      <c r="W16" s="6" t="s">
        <v>264</v>
      </c>
      <c r="X16" s="9" t="s">
        <v>32</v>
      </c>
      <c r="Y16" s="9" t="s">
        <v>31</v>
      </c>
      <c r="Z16" s="9">
        <v>0.91749999999999998</v>
      </c>
      <c r="AA16" s="9">
        <v>0.91749999999999998</v>
      </c>
      <c r="AB16" s="9"/>
      <c r="AC16" s="9"/>
      <c r="AH16" s="18"/>
      <c r="AI16" s="18"/>
      <c r="AJ16" s="18"/>
      <c r="AL16" s="21"/>
      <c r="AM16" s="18"/>
      <c r="AN16" s="18"/>
      <c r="AO16" s="18"/>
      <c r="AP16" s="18"/>
      <c r="AQ16" s="18"/>
      <c r="AR16" s="18"/>
      <c r="AS16" s="18"/>
      <c r="AT16" s="18"/>
    </row>
    <row r="17" spans="1:46">
      <c r="A17" s="24" t="s">
        <v>63</v>
      </c>
      <c r="B17" s="6" t="s">
        <v>117</v>
      </c>
      <c r="C17" s="6" t="s">
        <v>314</v>
      </c>
      <c r="D17" s="6" t="s">
        <v>12</v>
      </c>
      <c r="E17" s="17" t="s">
        <v>59</v>
      </c>
      <c r="F17" s="24" t="s">
        <v>4</v>
      </c>
      <c r="G17" s="24" t="s">
        <v>179</v>
      </c>
      <c r="H17" s="50">
        <v>88.207999999999998</v>
      </c>
      <c r="I17" s="84">
        <f t="shared" si="1"/>
        <v>88.207999999999998</v>
      </c>
      <c r="K17" s="6" t="s">
        <v>253</v>
      </c>
      <c r="L17" s="6">
        <v>-1.0640000000000001</v>
      </c>
      <c r="M17" s="6" t="s">
        <v>254</v>
      </c>
      <c r="N17" s="6" t="s">
        <v>32</v>
      </c>
      <c r="O17" s="6" t="s">
        <v>31</v>
      </c>
      <c r="P17" s="6">
        <v>0.99990000000000001</v>
      </c>
      <c r="Q17" s="6">
        <v>0.99990000000000001</v>
      </c>
      <c r="R17" s="9"/>
      <c r="S17" s="6"/>
      <c r="U17" s="6" t="s">
        <v>253</v>
      </c>
      <c r="V17" s="6">
        <v>30.84</v>
      </c>
      <c r="W17" s="6" t="s">
        <v>265</v>
      </c>
      <c r="X17" s="9" t="s">
        <v>34</v>
      </c>
      <c r="Y17" s="9" t="s">
        <v>33</v>
      </c>
      <c r="Z17" s="9">
        <v>1.2999999999999999E-3</v>
      </c>
      <c r="AA17" s="9">
        <v>1.2999999999999999E-3</v>
      </c>
      <c r="AB17" s="9"/>
      <c r="AC17" s="9"/>
      <c r="AH17" s="18"/>
      <c r="AI17" s="18"/>
      <c r="AJ17" s="18"/>
      <c r="AL17" s="21"/>
      <c r="AM17" s="18"/>
      <c r="AN17" s="18"/>
      <c r="AO17" s="18"/>
      <c r="AP17" s="18"/>
      <c r="AQ17" s="18"/>
      <c r="AR17" s="18"/>
      <c r="AS17" s="18"/>
      <c r="AT17" s="18"/>
    </row>
    <row r="18" spans="1:46">
      <c r="A18" s="24" t="s">
        <v>63</v>
      </c>
      <c r="B18" s="6" t="s">
        <v>116</v>
      </c>
      <c r="C18" s="6" t="s">
        <v>314</v>
      </c>
      <c r="D18" s="6" t="s">
        <v>12</v>
      </c>
      <c r="E18" s="17" t="s">
        <v>59</v>
      </c>
      <c r="F18" s="24" t="s">
        <v>4</v>
      </c>
      <c r="G18" s="24" t="s">
        <v>179</v>
      </c>
      <c r="H18" s="50">
        <v>73.433000000000007</v>
      </c>
      <c r="I18" s="84">
        <f t="shared" si="1"/>
        <v>73.433000000000007</v>
      </c>
      <c r="K18" s="6" t="s">
        <v>255</v>
      </c>
      <c r="L18" s="6">
        <v>1.486</v>
      </c>
      <c r="M18" s="6" t="s">
        <v>256</v>
      </c>
      <c r="N18" s="6" t="s">
        <v>32</v>
      </c>
      <c r="O18" s="6" t="s">
        <v>31</v>
      </c>
      <c r="P18" s="6">
        <v>0.99950000000000006</v>
      </c>
      <c r="Q18" s="6">
        <v>0.99950000000000006</v>
      </c>
      <c r="R18" s="9"/>
      <c r="S18" s="6"/>
      <c r="U18" s="6" t="s">
        <v>255</v>
      </c>
      <c r="V18" s="6">
        <v>37.69</v>
      </c>
      <c r="W18" s="6" t="s">
        <v>266</v>
      </c>
      <c r="X18" s="9" t="s">
        <v>34</v>
      </c>
      <c r="Y18" s="9" t="s">
        <v>106</v>
      </c>
      <c r="Z18" s="9">
        <v>4.0000000000000002E-4</v>
      </c>
      <c r="AA18" s="9">
        <v>4.0000000000000002E-4</v>
      </c>
      <c r="AB18" s="9"/>
      <c r="AC18" s="9"/>
      <c r="AH18" s="18"/>
      <c r="AI18" s="18"/>
      <c r="AJ18" s="18"/>
      <c r="AL18" s="21"/>
      <c r="AM18" s="18"/>
      <c r="AN18" s="18"/>
      <c r="AO18" s="18"/>
      <c r="AP18" s="18"/>
      <c r="AQ18" s="18"/>
      <c r="AR18" s="18"/>
      <c r="AS18" s="18"/>
      <c r="AT18" s="18"/>
    </row>
    <row r="19" spans="1:46">
      <c r="A19" s="24" t="s">
        <v>63</v>
      </c>
      <c r="B19" s="6" t="s">
        <v>115</v>
      </c>
      <c r="C19" s="6" t="s">
        <v>314</v>
      </c>
      <c r="D19" s="6" t="s">
        <v>5</v>
      </c>
      <c r="E19" s="17" t="s">
        <v>59</v>
      </c>
      <c r="F19" s="24" t="s">
        <v>4</v>
      </c>
      <c r="G19" s="24" t="s">
        <v>179</v>
      </c>
      <c r="H19" s="50">
        <v>55.381</v>
      </c>
      <c r="I19" s="84">
        <f t="shared" si="1"/>
        <v>55.381</v>
      </c>
      <c r="K19" s="6"/>
      <c r="L19" s="6"/>
      <c r="M19" s="6"/>
      <c r="N19" s="6"/>
      <c r="O19" s="6"/>
      <c r="P19" s="6"/>
      <c r="Q19" s="9"/>
      <c r="R19" s="9"/>
      <c r="S19" s="6"/>
      <c r="U19" s="6"/>
      <c r="V19" s="6"/>
      <c r="W19" s="6"/>
      <c r="X19" s="9"/>
      <c r="Y19" s="9"/>
      <c r="Z19" s="9"/>
      <c r="AA19" s="9"/>
      <c r="AB19" s="9"/>
      <c r="AC19" s="9"/>
      <c r="AH19" s="18"/>
      <c r="AI19" s="18"/>
      <c r="AJ19" s="18"/>
      <c r="AL19" s="21"/>
      <c r="AM19" s="18"/>
      <c r="AN19" s="18"/>
      <c r="AO19" s="18"/>
      <c r="AP19" s="18"/>
      <c r="AQ19" s="18"/>
      <c r="AR19" s="18"/>
      <c r="AS19" s="18"/>
      <c r="AT19" s="18"/>
    </row>
    <row r="20" spans="1:46">
      <c r="A20" s="24" t="s">
        <v>72</v>
      </c>
      <c r="B20" s="6" t="s">
        <v>115</v>
      </c>
      <c r="C20" s="6" t="s">
        <v>314</v>
      </c>
      <c r="D20" s="24" t="s">
        <v>12</v>
      </c>
      <c r="E20" s="17" t="s">
        <v>59</v>
      </c>
      <c r="F20" s="24" t="s">
        <v>4</v>
      </c>
      <c r="G20" s="24" t="s">
        <v>179</v>
      </c>
      <c r="H20" s="50">
        <v>69.308999999999997</v>
      </c>
      <c r="I20" s="84">
        <f t="shared" si="1"/>
        <v>69.308999999999997</v>
      </c>
      <c r="K20" s="7" t="s">
        <v>98</v>
      </c>
      <c r="L20" s="7" t="s">
        <v>99</v>
      </c>
      <c r="M20" s="7" t="s">
        <v>100</v>
      </c>
      <c r="N20" s="7" t="s">
        <v>88</v>
      </c>
      <c r="O20" s="7" t="s">
        <v>101</v>
      </c>
      <c r="P20" s="7" t="s">
        <v>102</v>
      </c>
      <c r="Q20" s="68" t="s">
        <v>103</v>
      </c>
      <c r="R20" s="7" t="s">
        <v>104</v>
      </c>
      <c r="S20" s="7" t="s">
        <v>105</v>
      </c>
      <c r="U20" s="6" t="s">
        <v>98</v>
      </c>
      <c r="V20" s="6" t="s">
        <v>99</v>
      </c>
      <c r="W20" s="6" t="s">
        <v>100</v>
      </c>
      <c r="X20" s="9" t="s">
        <v>88</v>
      </c>
      <c r="Y20" s="9" t="s">
        <v>101</v>
      </c>
      <c r="Z20" s="9" t="s">
        <v>102</v>
      </c>
      <c r="AA20" s="9" t="s">
        <v>103</v>
      </c>
      <c r="AB20" s="9" t="s">
        <v>104</v>
      </c>
      <c r="AC20" s="9" t="s">
        <v>105</v>
      </c>
      <c r="AH20" s="18"/>
      <c r="AI20" s="18"/>
      <c r="AJ20" s="18"/>
      <c r="AL20" s="21"/>
      <c r="AM20" s="18"/>
      <c r="AN20" s="18"/>
      <c r="AO20" s="18"/>
      <c r="AP20" s="18"/>
      <c r="AQ20" s="18"/>
      <c r="AR20" s="18"/>
      <c r="AS20" s="18"/>
      <c r="AT20" s="18"/>
    </row>
    <row r="21" spans="1:46">
      <c r="A21" s="24" t="s">
        <v>72</v>
      </c>
      <c r="B21" s="6" t="s">
        <v>79</v>
      </c>
      <c r="C21" s="6" t="s">
        <v>314</v>
      </c>
      <c r="D21" s="24" t="s">
        <v>12</v>
      </c>
      <c r="E21" s="17" t="s">
        <v>59</v>
      </c>
      <c r="F21" s="8" t="s">
        <v>4</v>
      </c>
      <c r="G21" s="24" t="s">
        <v>179</v>
      </c>
      <c r="H21" s="50">
        <v>76.451999999999998</v>
      </c>
      <c r="I21" s="84">
        <f t="shared" si="1"/>
        <v>76.451999999999998</v>
      </c>
      <c r="K21" s="6" t="s">
        <v>283</v>
      </c>
      <c r="L21" s="6">
        <v>77.849999999999994</v>
      </c>
      <c r="M21" s="6">
        <v>82.58</v>
      </c>
      <c r="N21" s="6">
        <v>-4.7389999999999999</v>
      </c>
      <c r="O21" s="6">
        <v>5.3769999999999998</v>
      </c>
      <c r="P21" s="6">
        <v>8</v>
      </c>
      <c r="Q21" s="6">
        <v>9</v>
      </c>
      <c r="R21" s="6">
        <v>1.246</v>
      </c>
      <c r="S21" s="6">
        <v>28</v>
      </c>
      <c r="U21" s="6" t="s">
        <v>293</v>
      </c>
      <c r="V21" s="6">
        <v>4.6710000000000003</v>
      </c>
      <c r="W21" s="6">
        <v>58.02</v>
      </c>
      <c r="X21" s="9">
        <v>-53.35</v>
      </c>
      <c r="Y21" s="9">
        <v>4.8029999999999999</v>
      </c>
      <c r="Z21" s="9">
        <v>15</v>
      </c>
      <c r="AA21" s="9">
        <v>13</v>
      </c>
      <c r="AB21" s="9">
        <v>15.71</v>
      </c>
      <c r="AC21" s="9">
        <v>39</v>
      </c>
      <c r="AH21" s="18"/>
      <c r="AI21" s="18"/>
      <c r="AJ21" s="18"/>
      <c r="AL21" s="21"/>
      <c r="AM21" s="18"/>
      <c r="AN21" s="18"/>
      <c r="AO21" s="18"/>
      <c r="AP21" s="18"/>
      <c r="AQ21" s="18"/>
      <c r="AR21" s="18"/>
      <c r="AS21" s="18"/>
      <c r="AT21" s="18"/>
    </row>
    <row r="22" spans="1:46">
      <c r="A22" s="24" t="s">
        <v>72</v>
      </c>
      <c r="B22" s="6" t="s">
        <v>80</v>
      </c>
      <c r="C22" s="6" t="s">
        <v>314</v>
      </c>
      <c r="D22" s="24" t="s">
        <v>12</v>
      </c>
      <c r="E22" s="17" t="s">
        <v>59</v>
      </c>
      <c r="F22" s="24" t="s">
        <v>4</v>
      </c>
      <c r="G22" s="24" t="s">
        <v>179</v>
      </c>
      <c r="H22" s="50">
        <v>89.340999999999994</v>
      </c>
      <c r="I22" s="84">
        <f t="shared" si="1"/>
        <v>89.340999999999994</v>
      </c>
      <c r="K22" s="6" t="s">
        <v>284</v>
      </c>
      <c r="L22" s="6">
        <v>77.849999999999994</v>
      </c>
      <c r="M22" s="6">
        <v>76.37</v>
      </c>
      <c r="N22" s="6">
        <v>1.4730000000000001</v>
      </c>
      <c r="O22" s="6">
        <v>6.7770000000000001</v>
      </c>
      <c r="P22" s="6">
        <v>8</v>
      </c>
      <c r="Q22" s="6">
        <v>4</v>
      </c>
      <c r="R22" s="6">
        <v>0.30730000000000002</v>
      </c>
      <c r="S22" s="6">
        <v>28</v>
      </c>
      <c r="U22" s="6" t="s">
        <v>290</v>
      </c>
      <c r="V22" s="6">
        <v>4.6710000000000003</v>
      </c>
      <c r="W22" s="6">
        <v>51.36</v>
      </c>
      <c r="X22" s="9">
        <v>-46.68</v>
      </c>
      <c r="Y22" s="9">
        <v>6.1230000000000002</v>
      </c>
      <c r="Z22" s="9">
        <v>15</v>
      </c>
      <c r="AA22" s="9">
        <v>6</v>
      </c>
      <c r="AB22" s="9">
        <v>10.78</v>
      </c>
      <c r="AC22" s="9">
        <v>39</v>
      </c>
      <c r="AH22" s="18"/>
      <c r="AI22" s="18"/>
      <c r="AJ22" s="18"/>
      <c r="AL22" s="21"/>
      <c r="AM22" s="18"/>
      <c r="AN22" s="18"/>
      <c r="AO22" s="18"/>
      <c r="AP22" s="18"/>
      <c r="AQ22" s="18"/>
      <c r="AR22" s="18"/>
      <c r="AS22" s="18"/>
      <c r="AT22" s="18"/>
    </row>
    <row r="23" spans="1:46">
      <c r="A23" s="24" t="s">
        <v>72</v>
      </c>
      <c r="B23" s="6" t="s">
        <v>78</v>
      </c>
      <c r="C23" s="6" t="s">
        <v>314</v>
      </c>
      <c r="D23" s="24" t="s">
        <v>12</v>
      </c>
      <c r="E23" s="17" t="s">
        <v>59</v>
      </c>
      <c r="F23" s="8" t="s">
        <v>4</v>
      </c>
      <c r="G23" s="24" t="s">
        <v>179</v>
      </c>
      <c r="H23" s="50">
        <v>83.018000000000001</v>
      </c>
      <c r="I23" s="84">
        <f t="shared" si="1"/>
        <v>83.018000000000001</v>
      </c>
      <c r="K23" s="6" t="s">
        <v>285</v>
      </c>
      <c r="L23" s="6">
        <v>77.849999999999994</v>
      </c>
      <c r="M23" s="6">
        <v>78.92</v>
      </c>
      <c r="N23" s="6">
        <v>-1.0780000000000001</v>
      </c>
      <c r="O23" s="6">
        <v>6.7770000000000001</v>
      </c>
      <c r="P23" s="6">
        <v>8</v>
      </c>
      <c r="Q23" s="6">
        <v>4</v>
      </c>
      <c r="R23" s="6">
        <v>0.22489999999999999</v>
      </c>
      <c r="S23" s="6">
        <v>28</v>
      </c>
      <c r="U23" s="6" t="s">
        <v>291</v>
      </c>
      <c r="V23" s="6">
        <v>4.6710000000000003</v>
      </c>
      <c r="W23" s="6">
        <v>58.2</v>
      </c>
      <c r="X23" s="9">
        <v>-53.53</v>
      </c>
      <c r="Y23" s="9">
        <v>7.133</v>
      </c>
      <c r="Z23" s="9">
        <v>15</v>
      </c>
      <c r="AA23" s="9">
        <v>4</v>
      </c>
      <c r="AB23" s="9">
        <v>10.61</v>
      </c>
      <c r="AC23" s="9">
        <v>39</v>
      </c>
      <c r="AH23" s="18"/>
      <c r="AI23" s="18"/>
      <c r="AJ23" s="18"/>
      <c r="AL23" s="21"/>
      <c r="AM23" s="18"/>
      <c r="AN23" s="18"/>
      <c r="AO23" s="18"/>
      <c r="AP23" s="18"/>
      <c r="AQ23" s="18"/>
      <c r="AR23" s="18"/>
      <c r="AS23" s="18"/>
      <c r="AT23" s="18"/>
    </row>
    <row r="24" spans="1:46">
      <c r="A24" s="24" t="s">
        <v>72</v>
      </c>
      <c r="B24" s="6" t="s">
        <v>81</v>
      </c>
      <c r="C24" s="6" t="s">
        <v>314</v>
      </c>
      <c r="D24" s="24" t="s">
        <v>5</v>
      </c>
      <c r="E24" s="17" t="s">
        <v>59</v>
      </c>
      <c r="F24" s="8" t="s">
        <v>4</v>
      </c>
      <c r="G24" s="24" t="s">
        <v>179</v>
      </c>
      <c r="H24" s="50">
        <v>85.959000000000003</v>
      </c>
      <c r="I24" s="4">
        <f>AVERAGE(H24:H25)</f>
        <v>84.347999999999999</v>
      </c>
      <c r="K24" s="6" t="s">
        <v>286</v>
      </c>
      <c r="L24" s="6">
        <v>77.849999999999994</v>
      </c>
      <c r="M24" s="6">
        <v>77.44</v>
      </c>
      <c r="N24" s="6">
        <v>0.40870000000000001</v>
      </c>
      <c r="O24" s="6">
        <v>5.5330000000000004</v>
      </c>
      <c r="P24" s="6">
        <v>8</v>
      </c>
      <c r="Q24" s="6">
        <v>8</v>
      </c>
      <c r="R24" s="6">
        <v>0.1045</v>
      </c>
      <c r="S24" s="6">
        <v>28</v>
      </c>
      <c r="U24" s="6" t="s">
        <v>292</v>
      </c>
      <c r="V24" s="6">
        <v>4.6710000000000003</v>
      </c>
      <c r="W24" s="6">
        <v>20.51</v>
      </c>
      <c r="X24" s="9">
        <v>-15.84</v>
      </c>
      <c r="Y24" s="9">
        <v>6.1230000000000002</v>
      </c>
      <c r="Z24" s="9">
        <v>15</v>
      </c>
      <c r="AA24" s="9">
        <v>6</v>
      </c>
      <c r="AB24" s="9">
        <v>3.6589999999999998</v>
      </c>
      <c r="AC24" s="9">
        <v>39</v>
      </c>
      <c r="AH24" s="18"/>
      <c r="AI24" s="18"/>
      <c r="AJ24" s="18"/>
      <c r="AL24" s="21"/>
      <c r="AM24" s="18"/>
      <c r="AN24" s="18"/>
      <c r="AO24" s="18"/>
      <c r="AP24" s="18"/>
      <c r="AQ24" s="18"/>
      <c r="AR24" s="18"/>
      <c r="AS24" s="18"/>
      <c r="AT24" s="18"/>
    </row>
    <row r="25" spans="1:46">
      <c r="A25" s="24" t="s">
        <v>72</v>
      </c>
      <c r="B25" s="6" t="s">
        <v>81</v>
      </c>
      <c r="C25" s="6" t="s">
        <v>314</v>
      </c>
      <c r="D25" s="24" t="s">
        <v>5</v>
      </c>
      <c r="E25" s="17" t="s">
        <v>59</v>
      </c>
      <c r="F25" s="24" t="s">
        <v>4</v>
      </c>
      <c r="G25" s="24" t="s">
        <v>179</v>
      </c>
      <c r="H25" s="50">
        <v>82.736999999999995</v>
      </c>
      <c r="I25" s="6"/>
      <c r="K25" s="6" t="s">
        <v>287</v>
      </c>
      <c r="L25" s="6">
        <v>82.58</v>
      </c>
      <c r="M25" s="6">
        <v>76.37</v>
      </c>
      <c r="N25" s="6">
        <v>6.2119999999999997</v>
      </c>
      <c r="O25" s="6">
        <v>6.65</v>
      </c>
      <c r="P25" s="6">
        <v>9</v>
      </c>
      <c r="Q25" s="6">
        <v>4</v>
      </c>
      <c r="R25" s="6">
        <v>1.321</v>
      </c>
      <c r="S25" s="6">
        <v>28</v>
      </c>
      <c r="U25" s="6" t="s">
        <v>287</v>
      </c>
      <c r="V25" s="6">
        <v>58.02</v>
      </c>
      <c r="W25" s="6">
        <v>51.36</v>
      </c>
      <c r="X25" s="9">
        <v>6.6609999999999996</v>
      </c>
      <c r="Y25" s="9">
        <v>6.2560000000000002</v>
      </c>
      <c r="Z25" s="9">
        <v>13</v>
      </c>
      <c r="AA25" s="9">
        <v>6</v>
      </c>
      <c r="AB25" s="9">
        <v>1.506</v>
      </c>
      <c r="AC25" s="9">
        <v>39</v>
      </c>
      <c r="AH25" s="18"/>
      <c r="AI25" s="18"/>
      <c r="AJ25" s="18"/>
      <c r="AL25" s="21"/>
      <c r="AM25" s="18"/>
      <c r="AN25" s="18"/>
      <c r="AO25" s="18"/>
      <c r="AP25" s="18"/>
      <c r="AQ25" s="18"/>
      <c r="AR25" s="18"/>
      <c r="AS25" s="18"/>
      <c r="AT25" s="18"/>
    </row>
    <row r="26" spans="1:46">
      <c r="A26" s="24" t="s">
        <v>72</v>
      </c>
      <c r="B26" s="6" t="s">
        <v>75</v>
      </c>
      <c r="C26" s="6" t="s">
        <v>314</v>
      </c>
      <c r="D26" s="24" t="s">
        <v>5</v>
      </c>
      <c r="E26" s="17" t="s">
        <v>59</v>
      </c>
      <c r="F26" s="24" t="s">
        <v>4</v>
      </c>
      <c r="G26" s="24" t="s">
        <v>282</v>
      </c>
      <c r="H26" s="50">
        <v>64.566000000000003</v>
      </c>
      <c r="I26" s="4">
        <f>H26</f>
        <v>64.566000000000003</v>
      </c>
      <c r="K26" s="6" t="s">
        <v>288</v>
      </c>
      <c r="L26" s="6">
        <v>82.58</v>
      </c>
      <c r="M26" s="6">
        <v>78.92</v>
      </c>
      <c r="N26" s="6">
        <v>3.6619999999999999</v>
      </c>
      <c r="O26" s="6">
        <v>6.65</v>
      </c>
      <c r="P26" s="6">
        <v>9</v>
      </c>
      <c r="Q26" s="6">
        <v>4</v>
      </c>
      <c r="R26" s="6">
        <v>0.77869999999999995</v>
      </c>
      <c r="S26" s="6">
        <v>28</v>
      </c>
      <c r="U26" s="6" t="s">
        <v>288</v>
      </c>
      <c r="V26" s="6">
        <v>58.02</v>
      </c>
      <c r="W26" s="6">
        <v>58.2</v>
      </c>
      <c r="X26" s="9">
        <v>-0.1842</v>
      </c>
      <c r="Y26" s="9">
        <v>7.2469999999999999</v>
      </c>
      <c r="Z26" s="9">
        <v>13</v>
      </c>
      <c r="AA26" s="9">
        <v>4</v>
      </c>
      <c r="AB26" s="9">
        <v>3.5950000000000003E-2</v>
      </c>
      <c r="AC26" s="9">
        <v>39</v>
      </c>
      <c r="AH26" s="18"/>
      <c r="AI26" s="18"/>
      <c r="AJ26" s="18"/>
      <c r="AL26" s="21"/>
      <c r="AM26" s="18"/>
      <c r="AN26" s="18"/>
      <c r="AO26" s="18"/>
      <c r="AP26" s="18"/>
      <c r="AQ26" s="18"/>
      <c r="AR26" s="18"/>
      <c r="AS26" s="18"/>
      <c r="AT26" s="18"/>
    </row>
    <row r="27" spans="1:46">
      <c r="A27" s="6" t="s">
        <v>64</v>
      </c>
      <c r="B27" s="6" t="s">
        <v>71</v>
      </c>
      <c r="C27" s="6" t="s">
        <v>314</v>
      </c>
      <c r="D27" s="6" t="s">
        <v>12</v>
      </c>
      <c r="E27" s="17" t="s">
        <v>59</v>
      </c>
      <c r="F27" s="24" t="s">
        <v>4</v>
      </c>
      <c r="G27" s="24" t="s">
        <v>282</v>
      </c>
      <c r="H27" s="50">
        <v>78.188999999999993</v>
      </c>
      <c r="I27" s="84">
        <v>78.188999999999993</v>
      </c>
      <c r="K27" s="6" t="s">
        <v>289</v>
      </c>
      <c r="L27" s="6">
        <v>82.58</v>
      </c>
      <c r="M27" s="6">
        <v>77.44</v>
      </c>
      <c r="N27" s="6">
        <v>5.1479999999999997</v>
      </c>
      <c r="O27" s="6">
        <v>5.3769999999999998</v>
      </c>
      <c r="P27" s="6">
        <v>9</v>
      </c>
      <c r="Q27" s="6">
        <v>8</v>
      </c>
      <c r="R27" s="6">
        <v>1.3540000000000001</v>
      </c>
      <c r="S27" s="6">
        <v>28</v>
      </c>
      <c r="U27" s="6" t="s">
        <v>289</v>
      </c>
      <c r="V27" s="6">
        <v>58.02</v>
      </c>
      <c r="W27" s="6">
        <v>20.51</v>
      </c>
      <c r="X27" s="9">
        <v>37.5</v>
      </c>
      <c r="Y27" s="9">
        <v>6.2560000000000002</v>
      </c>
      <c r="Z27" s="9">
        <v>13</v>
      </c>
      <c r="AA27" s="9">
        <v>6</v>
      </c>
      <c r="AB27" s="9">
        <v>8.4779999999999998</v>
      </c>
      <c r="AC27" s="9">
        <v>39</v>
      </c>
      <c r="AH27" s="18"/>
      <c r="AI27" s="18"/>
      <c r="AJ27" s="18"/>
      <c r="AL27" s="21"/>
      <c r="AM27" s="18"/>
      <c r="AN27" s="18"/>
      <c r="AO27" s="18"/>
      <c r="AP27" s="18"/>
      <c r="AQ27" s="18"/>
      <c r="AR27" s="18"/>
      <c r="AS27" s="18"/>
      <c r="AT27" s="18"/>
    </row>
    <row r="28" spans="1:46">
      <c r="A28" s="6" t="s">
        <v>64</v>
      </c>
      <c r="B28" s="6" t="s">
        <v>70</v>
      </c>
      <c r="C28" s="6" t="s">
        <v>314</v>
      </c>
      <c r="D28" s="6" t="s">
        <v>5</v>
      </c>
      <c r="E28" s="17" t="s">
        <v>59</v>
      </c>
      <c r="F28" s="24" t="s">
        <v>4</v>
      </c>
      <c r="G28" s="24" t="s">
        <v>282</v>
      </c>
      <c r="H28" s="50">
        <v>82.474999999999994</v>
      </c>
      <c r="I28" s="84">
        <v>82.474999999999994</v>
      </c>
      <c r="K28" s="6" t="s">
        <v>251</v>
      </c>
      <c r="L28" s="6">
        <v>76.37</v>
      </c>
      <c r="M28" s="6">
        <v>78.92</v>
      </c>
      <c r="N28" s="6">
        <v>-2.5499999999999998</v>
      </c>
      <c r="O28" s="6">
        <v>7.8250000000000002</v>
      </c>
      <c r="P28" s="6">
        <v>4</v>
      </c>
      <c r="Q28" s="6">
        <v>4</v>
      </c>
      <c r="R28" s="6">
        <v>0.46079999999999999</v>
      </c>
      <c r="S28" s="6">
        <v>28</v>
      </c>
      <c r="U28" s="6" t="s">
        <v>251</v>
      </c>
      <c r="V28" s="6">
        <v>51.36</v>
      </c>
      <c r="W28" s="6">
        <v>58.2</v>
      </c>
      <c r="X28" s="9">
        <v>-6.8449999999999998</v>
      </c>
      <c r="Y28" s="9">
        <v>8.1820000000000004</v>
      </c>
      <c r="Z28" s="9">
        <v>6</v>
      </c>
      <c r="AA28" s="9">
        <v>4</v>
      </c>
      <c r="AB28" s="9">
        <v>1.1830000000000001</v>
      </c>
      <c r="AC28" s="9">
        <v>39</v>
      </c>
      <c r="AH28" s="18"/>
      <c r="AI28" s="18"/>
      <c r="AJ28" s="18"/>
      <c r="AL28" s="21"/>
      <c r="AM28" s="18"/>
      <c r="AN28" s="18"/>
      <c r="AO28" s="18"/>
      <c r="AP28" s="18"/>
      <c r="AQ28" s="18"/>
      <c r="AR28" s="18"/>
      <c r="AS28" s="18"/>
      <c r="AT28" s="18"/>
    </row>
    <row r="29" spans="1:46">
      <c r="A29" s="6" t="s">
        <v>64</v>
      </c>
      <c r="B29" s="6" t="s">
        <v>66</v>
      </c>
      <c r="C29" s="6" t="s">
        <v>314</v>
      </c>
      <c r="D29" s="6" t="s">
        <v>5</v>
      </c>
      <c r="E29" s="17" t="s">
        <v>59</v>
      </c>
      <c r="F29" s="24" t="s">
        <v>4</v>
      </c>
      <c r="G29" s="24" t="s">
        <v>282</v>
      </c>
      <c r="H29" s="50">
        <v>86.323999999999998</v>
      </c>
      <c r="I29" s="4">
        <f>AVERAGE(H29:H30)</f>
        <v>81.704999999999998</v>
      </c>
      <c r="K29" s="6" t="s">
        <v>253</v>
      </c>
      <c r="L29" s="6">
        <v>76.37</v>
      </c>
      <c r="M29" s="6">
        <v>77.44</v>
      </c>
      <c r="N29" s="6">
        <v>-1.0640000000000001</v>
      </c>
      <c r="O29" s="6">
        <v>6.7770000000000001</v>
      </c>
      <c r="P29" s="6">
        <v>4</v>
      </c>
      <c r="Q29" s="6">
        <v>8</v>
      </c>
      <c r="R29" s="6">
        <v>0.222</v>
      </c>
      <c r="S29" s="6">
        <v>28</v>
      </c>
      <c r="U29" s="6" t="s">
        <v>253</v>
      </c>
      <c r="V29" s="6">
        <v>51.36</v>
      </c>
      <c r="W29" s="6">
        <v>20.51</v>
      </c>
      <c r="X29" s="9">
        <v>30.84</v>
      </c>
      <c r="Y29" s="9">
        <v>7.3179999999999996</v>
      </c>
      <c r="Z29" s="9">
        <v>6</v>
      </c>
      <c r="AA29" s="9">
        <v>6</v>
      </c>
      <c r="AB29" s="9">
        <v>5.96</v>
      </c>
      <c r="AC29" s="9">
        <v>39</v>
      </c>
      <c r="AH29" s="18"/>
      <c r="AI29" s="18"/>
      <c r="AJ29" s="18"/>
      <c r="AL29" s="21"/>
      <c r="AM29" s="18"/>
      <c r="AN29" s="18"/>
      <c r="AO29" s="18"/>
      <c r="AP29" s="18"/>
      <c r="AQ29" s="18"/>
      <c r="AR29" s="18"/>
      <c r="AS29" s="18"/>
      <c r="AT29" s="18"/>
    </row>
    <row r="30" spans="1:46">
      <c r="A30" s="6" t="s">
        <v>64</v>
      </c>
      <c r="B30" s="6" t="s">
        <v>66</v>
      </c>
      <c r="C30" s="6" t="s">
        <v>314</v>
      </c>
      <c r="D30" s="6" t="s">
        <v>5</v>
      </c>
      <c r="E30" s="17" t="s">
        <v>59</v>
      </c>
      <c r="F30" s="24" t="s">
        <v>4</v>
      </c>
      <c r="G30" s="24" t="s">
        <v>282</v>
      </c>
      <c r="H30" s="50">
        <v>77.085999999999999</v>
      </c>
      <c r="I30" s="6"/>
      <c r="K30" s="6" t="s">
        <v>255</v>
      </c>
      <c r="L30" s="6">
        <v>78.92</v>
      </c>
      <c r="M30" s="6">
        <v>77.44</v>
      </c>
      <c r="N30" s="6">
        <v>1.486</v>
      </c>
      <c r="O30" s="6">
        <v>6.7770000000000001</v>
      </c>
      <c r="P30" s="6">
        <v>4</v>
      </c>
      <c r="Q30" s="6">
        <v>8</v>
      </c>
      <c r="R30" s="6">
        <v>0.31019999999999998</v>
      </c>
      <c r="S30" s="6">
        <v>28</v>
      </c>
      <c r="U30" s="6" t="s">
        <v>255</v>
      </c>
      <c r="V30" s="6">
        <v>58.2</v>
      </c>
      <c r="W30" s="6">
        <v>20.51</v>
      </c>
      <c r="X30" s="9">
        <v>37.69</v>
      </c>
      <c r="Y30" s="9">
        <v>8.1820000000000004</v>
      </c>
      <c r="Z30" s="9">
        <v>4</v>
      </c>
      <c r="AA30" s="9">
        <v>6</v>
      </c>
      <c r="AB30" s="9">
        <v>6.5140000000000002</v>
      </c>
      <c r="AC30" s="9">
        <v>39</v>
      </c>
      <c r="AH30" s="18"/>
      <c r="AI30" s="18"/>
      <c r="AJ30" s="18"/>
      <c r="AL30" s="21"/>
      <c r="AM30" s="18"/>
      <c r="AN30" s="18"/>
      <c r="AO30" s="18"/>
      <c r="AP30" s="18"/>
      <c r="AQ30" s="18"/>
      <c r="AR30" s="18"/>
      <c r="AS30" s="18"/>
      <c r="AT30" s="18"/>
    </row>
    <row r="31" spans="1:46">
      <c r="A31" s="6" t="s">
        <v>64</v>
      </c>
      <c r="B31" s="6" t="s">
        <v>65</v>
      </c>
      <c r="C31" s="6" t="s">
        <v>314</v>
      </c>
      <c r="D31" s="6" t="s">
        <v>5</v>
      </c>
      <c r="E31" s="17" t="s">
        <v>59</v>
      </c>
      <c r="F31" s="24" t="s">
        <v>4</v>
      </c>
      <c r="G31" s="24" t="s">
        <v>282</v>
      </c>
      <c r="H31" s="50">
        <v>84.606999999999999</v>
      </c>
      <c r="I31" s="4">
        <f>H31</f>
        <v>84.606999999999999</v>
      </c>
      <c r="K31" s="17"/>
      <c r="L31" s="17"/>
      <c r="M31" s="17"/>
      <c r="N31" s="17"/>
      <c r="O31" s="17"/>
      <c r="P31" s="17"/>
      <c r="Q31" s="17"/>
      <c r="R31" s="17"/>
      <c r="S31" s="17"/>
      <c r="U31" s="17"/>
      <c r="V31" s="17"/>
      <c r="W31" s="17"/>
      <c r="X31" s="17"/>
      <c r="Y31" s="17"/>
      <c r="Z31" s="17"/>
      <c r="AA31" s="17"/>
      <c r="AB31" s="9"/>
      <c r="AC31" s="95"/>
      <c r="AD31" s="18"/>
      <c r="AE31" s="18"/>
      <c r="AF31" s="18"/>
      <c r="AG31" s="18"/>
      <c r="AH31" s="18"/>
      <c r="AI31" s="18"/>
      <c r="AJ31" s="18"/>
      <c r="AL31" s="21"/>
      <c r="AM31" s="18"/>
      <c r="AN31" s="18"/>
      <c r="AO31" s="18"/>
      <c r="AP31" s="18"/>
      <c r="AQ31" s="18"/>
      <c r="AR31" s="18"/>
      <c r="AS31" s="18"/>
      <c r="AT31" s="18"/>
    </row>
    <row r="32" spans="1:46">
      <c r="A32" s="24" t="s">
        <v>63</v>
      </c>
      <c r="B32" s="6" t="s">
        <v>118</v>
      </c>
      <c r="C32" s="6" t="s">
        <v>314</v>
      </c>
      <c r="D32" s="6" t="s">
        <v>12</v>
      </c>
      <c r="E32" s="17" t="s">
        <v>59</v>
      </c>
      <c r="F32" s="24" t="s">
        <v>4</v>
      </c>
      <c r="G32" s="24" t="s">
        <v>282</v>
      </c>
      <c r="H32" s="50">
        <v>86.765000000000001</v>
      </c>
      <c r="I32" s="4">
        <f>H32</f>
        <v>86.765000000000001</v>
      </c>
      <c r="K32" s="71" t="s">
        <v>297</v>
      </c>
      <c r="L32" s="17"/>
      <c r="M32" s="17"/>
      <c r="N32" s="17"/>
      <c r="O32" s="17"/>
      <c r="P32" s="17"/>
      <c r="Q32" s="17"/>
      <c r="R32" s="96"/>
      <c r="S32" s="17"/>
      <c r="U32" s="98" t="s">
        <v>297</v>
      </c>
      <c r="V32" s="17"/>
      <c r="W32" s="17"/>
      <c r="X32" s="17"/>
      <c r="Y32" s="17"/>
      <c r="Z32" s="17"/>
      <c r="AA32" s="17"/>
      <c r="AB32" s="9"/>
      <c r="AC32" s="95"/>
      <c r="AD32" s="18"/>
      <c r="AE32" s="18"/>
      <c r="AF32" s="18"/>
      <c r="AG32" s="18"/>
      <c r="AH32" s="18"/>
      <c r="AI32" s="18"/>
      <c r="AJ32" s="18"/>
      <c r="AL32" s="21"/>
      <c r="AM32" s="18"/>
      <c r="AN32" s="18"/>
      <c r="AO32" s="18"/>
      <c r="AP32" s="18"/>
      <c r="AQ32" s="18"/>
      <c r="AR32" s="18"/>
      <c r="AS32" s="18"/>
      <c r="AT32" s="18"/>
    </row>
    <row r="33" spans="1:46">
      <c r="A33" s="24" t="s">
        <v>72</v>
      </c>
      <c r="B33" s="6" t="s">
        <v>73</v>
      </c>
      <c r="C33" s="6" t="s">
        <v>314</v>
      </c>
      <c r="D33" s="24" t="s">
        <v>5</v>
      </c>
      <c r="E33" s="17" t="s">
        <v>59</v>
      </c>
      <c r="F33" s="24" t="s">
        <v>4</v>
      </c>
      <c r="G33" s="24" t="s">
        <v>282</v>
      </c>
      <c r="H33" s="50">
        <v>87.477999999999994</v>
      </c>
      <c r="I33" s="4">
        <f>AVERAGE(H33:H34)</f>
        <v>88.715000000000003</v>
      </c>
      <c r="K33" s="17" t="s">
        <v>308</v>
      </c>
      <c r="L33" s="17" t="s">
        <v>299</v>
      </c>
      <c r="M33" s="17"/>
      <c r="N33" s="17"/>
      <c r="O33" s="17"/>
      <c r="P33" s="17"/>
      <c r="Q33" s="17"/>
      <c r="R33" s="96"/>
      <c r="S33" s="17"/>
      <c r="U33" s="95" t="s">
        <v>304</v>
      </c>
      <c r="V33" s="17" t="s">
        <v>299</v>
      </c>
      <c r="W33" s="17"/>
      <c r="X33" s="17"/>
      <c r="Y33" s="17"/>
      <c r="Z33" s="17"/>
      <c r="AA33" s="17"/>
      <c r="AB33" s="9"/>
      <c r="AC33" s="95"/>
      <c r="AD33" s="18"/>
      <c r="AE33" s="18"/>
      <c r="AF33" s="18"/>
      <c r="AG33" s="18"/>
      <c r="AH33" s="18"/>
      <c r="AI33" s="18"/>
      <c r="AJ33" s="18"/>
      <c r="AL33" s="21"/>
      <c r="AM33" s="18"/>
      <c r="AN33" s="18"/>
      <c r="AO33" s="18"/>
      <c r="AP33" s="18"/>
      <c r="AQ33" s="18"/>
      <c r="AR33" s="18"/>
      <c r="AS33" s="18"/>
      <c r="AT33" s="18"/>
    </row>
    <row r="34" spans="1:46">
      <c r="A34" s="24" t="s">
        <v>72</v>
      </c>
      <c r="B34" s="6" t="s">
        <v>73</v>
      </c>
      <c r="C34" s="6" t="s">
        <v>314</v>
      </c>
      <c r="D34" s="24" t="s">
        <v>5</v>
      </c>
      <c r="E34" s="17" t="s">
        <v>59</v>
      </c>
      <c r="F34" s="24" t="s">
        <v>4</v>
      </c>
      <c r="G34" s="24" t="s">
        <v>282</v>
      </c>
      <c r="H34" s="50">
        <v>89.951999999999998</v>
      </c>
      <c r="I34" s="6"/>
      <c r="K34" s="17" t="s">
        <v>304</v>
      </c>
      <c r="L34" s="17" t="s">
        <v>299</v>
      </c>
      <c r="M34" s="17"/>
      <c r="N34" s="17"/>
      <c r="O34" s="17"/>
      <c r="P34" s="17"/>
      <c r="Q34" s="17"/>
      <c r="R34" s="96"/>
      <c r="S34" s="17"/>
      <c r="U34" s="95" t="s">
        <v>308</v>
      </c>
      <c r="V34" s="17" t="s">
        <v>299</v>
      </c>
      <c r="W34" s="17"/>
      <c r="X34" s="17"/>
      <c r="Y34" s="17"/>
      <c r="Z34" s="17"/>
      <c r="AA34" s="17"/>
      <c r="AB34" s="9"/>
      <c r="AC34" s="95"/>
      <c r="AD34" s="18"/>
      <c r="AE34" s="18"/>
      <c r="AF34" s="18"/>
      <c r="AG34" s="18"/>
      <c r="AH34" s="18"/>
      <c r="AI34" s="18"/>
      <c r="AJ34" s="18"/>
      <c r="AL34" s="21"/>
      <c r="AM34" s="18"/>
      <c r="AN34" s="18"/>
      <c r="AO34" s="18"/>
      <c r="AP34" s="18"/>
      <c r="AQ34" s="18"/>
      <c r="AR34" s="18"/>
      <c r="AS34" s="18"/>
      <c r="AT34" s="18"/>
    </row>
    <row r="35" spans="1:46">
      <c r="A35" s="24" t="s">
        <v>72</v>
      </c>
      <c r="B35" s="51" t="s">
        <v>56</v>
      </c>
      <c r="C35" s="6" t="s">
        <v>314</v>
      </c>
      <c r="D35" s="24" t="s">
        <v>12</v>
      </c>
      <c r="E35" s="17" t="s">
        <v>59</v>
      </c>
      <c r="F35" s="8" t="s">
        <v>4</v>
      </c>
      <c r="G35" s="24" t="s">
        <v>282</v>
      </c>
      <c r="H35" s="50">
        <v>87.379000000000005</v>
      </c>
      <c r="I35" s="4">
        <f t="shared" ref="I35:I40" si="2">H35</f>
        <v>87.379000000000005</v>
      </c>
      <c r="K35" s="17" t="s">
        <v>307</v>
      </c>
      <c r="L35" s="17" t="s">
        <v>299</v>
      </c>
      <c r="M35" s="17"/>
      <c r="N35" s="17"/>
      <c r="O35" s="17"/>
      <c r="P35" s="17"/>
      <c r="Q35" s="17"/>
      <c r="R35" s="96"/>
      <c r="S35" s="17"/>
      <c r="U35" s="95" t="s">
        <v>310</v>
      </c>
      <c r="V35" s="17" t="s">
        <v>299</v>
      </c>
      <c r="W35" s="17"/>
      <c r="X35" s="17"/>
      <c r="Y35" s="17"/>
      <c r="Z35" s="17"/>
      <c r="AA35" s="17"/>
      <c r="AB35" s="9"/>
      <c r="AC35" s="95"/>
      <c r="AD35" s="18"/>
      <c r="AE35" s="18"/>
      <c r="AF35" s="18"/>
      <c r="AG35" s="18"/>
      <c r="AH35" s="18"/>
      <c r="AI35" s="18"/>
      <c r="AJ35" s="18"/>
      <c r="AL35" s="21"/>
      <c r="AM35" s="18"/>
      <c r="AN35" s="18"/>
      <c r="AO35" s="18"/>
      <c r="AP35" s="18"/>
      <c r="AQ35" s="18"/>
      <c r="AR35" s="18"/>
      <c r="AS35" s="18"/>
      <c r="AT35" s="18"/>
    </row>
    <row r="36" spans="1:46">
      <c r="A36" s="24" t="s">
        <v>72</v>
      </c>
      <c r="B36" s="6" t="s">
        <v>74</v>
      </c>
      <c r="C36" s="6" t="s">
        <v>314</v>
      </c>
      <c r="D36" s="24" t="s">
        <v>12</v>
      </c>
      <c r="E36" s="17" t="s">
        <v>59</v>
      </c>
      <c r="F36" s="24" t="s">
        <v>4</v>
      </c>
      <c r="G36" s="24" t="s">
        <v>282</v>
      </c>
      <c r="H36" s="50">
        <v>88.843000000000004</v>
      </c>
      <c r="I36" s="4">
        <f t="shared" si="2"/>
        <v>88.843000000000004</v>
      </c>
      <c r="K36" s="17" t="s">
        <v>309</v>
      </c>
      <c r="L36" s="17" t="s">
        <v>299</v>
      </c>
      <c r="M36" s="17"/>
      <c r="N36" s="17"/>
      <c r="O36" s="17"/>
      <c r="P36" s="17"/>
      <c r="Q36" s="17"/>
      <c r="R36" s="96"/>
      <c r="S36" s="17"/>
      <c r="T36" s="18"/>
      <c r="U36" s="95" t="s">
        <v>309</v>
      </c>
      <c r="V36" s="17" t="s">
        <v>301</v>
      </c>
      <c r="W36" s="17"/>
      <c r="X36" s="17"/>
      <c r="Y36" s="17"/>
      <c r="Z36" s="17"/>
      <c r="AA36" s="17"/>
      <c r="AB36" s="9"/>
      <c r="AC36" s="95"/>
      <c r="AD36" s="18"/>
      <c r="AE36" s="18"/>
      <c r="AF36" s="18"/>
      <c r="AG36" s="18"/>
      <c r="AH36" s="18"/>
      <c r="AI36" s="18"/>
      <c r="AJ36" s="18"/>
      <c r="AL36" s="21"/>
      <c r="AM36" s="18"/>
      <c r="AN36" s="18"/>
      <c r="AO36" s="18"/>
      <c r="AP36" s="18"/>
      <c r="AQ36" s="18"/>
      <c r="AR36" s="18"/>
      <c r="AS36" s="18"/>
      <c r="AT36" s="18"/>
    </row>
    <row r="37" spans="1:46">
      <c r="A37" s="24" t="s">
        <v>63</v>
      </c>
      <c r="B37" s="51" t="s">
        <v>114</v>
      </c>
      <c r="C37" s="6" t="s">
        <v>314</v>
      </c>
      <c r="D37" s="6" t="s">
        <v>12</v>
      </c>
      <c r="E37" s="17" t="s">
        <v>59</v>
      </c>
      <c r="F37" s="24" t="s">
        <v>4</v>
      </c>
      <c r="G37" s="24" t="s">
        <v>22</v>
      </c>
      <c r="H37" s="50">
        <v>63.284999999999997</v>
      </c>
      <c r="I37" s="4">
        <f t="shared" si="2"/>
        <v>63.284999999999997</v>
      </c>
      <c r="K37" s="17" t="s">
        <v>310</v>
      </c>
      <c r="L37" s="17" t="s">
        <v>299</v>
      </c>
      <c r="M37" s="17"/>
      <c r="N37" s="96"/>
      <c r="O37" s="17"/>
      <c r="P37" s="17"/>
      <c r="Q37" s="17"/>
      <c r="R37" s="96"/>
      <c r="S37" s="96"/>
      <c r="T37" s="18"/>
      <c r="U37" s="95" t="s">
        <v>307</v>
      </c>
      <c r="V37" s="17" t="s">
        <v>301</v>
      </c>
      <c r="W37" s="17"/>
      <c r="X37" s="17"/>
      <c r="Y37" s="17"/>
      <c r="Z37" s="17"/>
      <c r="AA37" s="17"/>
      <c r="AB37" s="9"/>
      <c r="AC37" s="95"/>
      <c r="AD37" s="18"/>
      <c r="AE37" s="18"/>
      <c r="AF37" s="18"/>
      <c r="AG37" s="18"/>
      <c r="AH37" s="18"/>
      <c r="AI37" s="18"/>
      <c r="AJ37" s="18"/>
    </row>
    <row r="38" spans="1:46">
      <c r="A38" s="24" t="s">
        <v>63</v>
      </c>
      <c r="B38" s="51" t="s">
        <v>113</v>
      </c>
      <c r="C38" s="6" t="s">
        <v>314</v>
      </c>
      <c r="D38" s="6" t="s">
        <v>12</v>
      </c>
      <c r="E38" s="17" t="s">
        <v>59</v>
      </c>
      <c r="F38" s="24" t="s">
        <v>4</v>
      </c>
      <c r="G38" s="24" t="s">
        <v>22</v>
      </c>
      <c r="H38" s="50">
        <v>79.238</v>
      </c>
      <c r="I38" s="4">
        <f t="shared" si="2"/>
        <v>79.238</v>
      </c>
      <c r="T38" s="18"/>
      <c r="U38" s="90"/>
    </row>
    <row r="39" spans="1:46">
      <c r="A39" s="24" t="s">
        <v>63</v>
      </c>
      <c r="B39" s="51" t="s">
        <v>110</v>
      </c>
      <c r="C39" s="6" t="s">
        <v>314</v>
      </c>
      <c r="D39" s="6" t="s">
        <v>5</v>
      </c>
      <c r="E39" s="17" t="s">
        <v>59</v>
      </c>
      <c r="F39" s="24" t="s">
        <v>4</v>
      </c>
      <c r="G39" s="24" t="s">
        <v>22</v>
      </c>
      <c r="H39" s="50">
        <v>90.346999999999994</v>
      </c>
      <c r="I39" s="4">
        <f t="shared" si="2"/>
        <v>90.346999999999994</v>
      </c>
      <c r="K39" s="3"/>
    </row>
    <row r="40" spans="1:46">
      <c r="A40" s="24" t="s">
        <v>72</v>
      </c>
      <c r="B40" s="51" t="s">
        <v>57</v>
      </c>
      <c r="C40" s="6" t="s">
        <v>314</v>
      </c>
      <c r="D40" s="24" t="s">
        <v>12</v>
      </c>
      <c r="E40" s="17" t="s">
        <v>59</v>
      </c>
      <c r="F40" s="24" t="s">
        <v>4</v>
      </c>
      <c r="G40" s="24" t="s">
        <v>22</v>
      </c>
      <c r="H40" s="50">
        <v>82.805999999999997</v>
      </c>
      <c r="I40" s="4">
        <f t="shared" si="2"/>
        <v>82.805999999999997</v>
      </c>
    </row>
    <row r="42" spans="1:46">
      <c r="A42" s="24" t="s">
        <v>63</v>
      </c>
      <c r="B42" s="6" t="s">
        <v>134</v>
      </c>
      <c r="C42" s="6" t="s">
        <v>314</v>
      </c>
      <c r="D42" s="6" t="s">
        <v>12</v>
      </c>
      <c r="E42" s="17" t="s">
        <v>146</v>
      </c>
      <c r="F42" s="24" t="s">
        <v>17</v>
      </c>
      <c r="G42" s="59" t="s">
        <v>281</v>
      </c>
      <c r="H42" s="50">
        <v>0.93878848999999998</v>
      </c>
      <c r="I42" s="4">
        <f>H42</f>
        <v>0.93878848999999998</v>
      </c>
    </row>
    <row r="43" spans="1:46">
      <c r="A43" s="24" t="s">
        <v>63</v>
      </c>
      <c r="B43" s="6" t="s">
        <v>136</v>
      </c>
      <c r="C43" s="6" t="s">
        <v>314</v>
      </c>
      <c r="D43" s="6" t="s">
        <v>12</v>
      </c>
      <c r="E43" s="17" t="s">
        <v>146</v>
      </c>
      <c r="F43" s="24" t="s">
        <v>17</v>
      </c>
      <c r="G43" s="59" t="s">
        <v>281</v>
      </c>
      <c r="H43" s="50">
        <v>0.92263267000000004</v>
      </c>
      <c r="I43" s="4">
        <f t="shared" ref="I43:I56" si="3">H43</f>
        <v>0.92263267000000004</v>
      </c>
    </row>
    <row r="44" spans="1:46">
      <c r="A44" s="24" t="s">
        <v>63</v>
      </c>
      <c r="B44" s="6" t="s">
        <v>152</v>
      </c>
      <c r="C44" s="6" t="s">
        <v>314</v>
      </c>
      <c r="D44" s="6" t="s">
        <v>12</v>
      </c>
      <c r="E44" s="17" t="s">
        <v>146</v>
      </c>
      <c r="F44" s="24" t="s">
        <v>17</v>
      </c>
      <c r="G44" s="59" t="s">
        <v>281</v>
      </c>
      <c r="H44" s="50">
        <v>2.2629444599999999</v>
      </c>
      <c r="I44" s="4">
        <f t="shared" si="3"/>
        <v>2.2629444599999999</v>
      </c>
    </row>
    <row r="45" spans="1:46">
      <c r="A45" s="24" t="s">
        <v>119</v>
      </c>
      <c r="B45" s="6" t="s">
        <v>40</v>
      </c>
      <c r="C45" s="6" t="s">
        <v>314</v>
      </c>
      <c r="D45" s="6" t="s">
        <v>12</v>
      </c>
      <c r="E45" s="17" t="s">
        <v>146</v>
      </c>
      <c r="F45" s="24" t="s">
        <v>17</v>
      </c>
      <c r="G45" s="59" t="s">
        <v>281</v>
      </c>
      <c r="H45" s="50">
        <v>3.9135193199999998</v>
      </c>
      <c r="I45" s="4">
        <f t="shared" si="3"/>
        <v>3.9135193199999998</v>
      </c>
    </row>
    <row r="46" spans="1:46">
      <c r="A46" s="24" t="s">
        <v>119</v>
      </c>
      <c r="B46" s="62" t="s">
        <v>28</v>
      </c>
      <c r="C46" s="6" t="s">
        <v>314</v>
      </c>
      <c r="D46" s="62" t="s">
        <v>12</v>
      </c>
      <c r="E46" s="17" t="s">
        <v>146</v>
      </c>
      <c r="F46" s="24" t="s">
        <v>17</v>
      </c>
      <c r="G46" s="59" t="s">
        <v>281</v>
      </c>
      <c r="H46" s="50">
        <v>7.4235654999999996</v>
      </c>
      <c r="I46" s="4">
        <f t="shared" si="3"/>
        <v>7.4235654999999996</v>
      </c>
    </row>
    <row r="47" spans="1:46">
      <c r="A47" s="60" t="s">
        <v>72</v>
      </c>
      <c r="B47" s="61" t="s">
        <v>165</v>
      </c>
      <c r="C47" s="6" t="s">
        <v>314</v>
      </c>
      <c r="D47" s="83" t="s">
        <v>5</v>
      </c>
      <c r="E47" s="17" t="s">
        <v>146</v>
      </c>
      <c r="F47" s="24" t="s">
        <v>17</v>
      </c>
      <c r="G47" s="59" t="s">
        <v>281</v>
      </c>
      <c r="H47" s="50">
        <v>1.19872625</v>
      </c>
      <c r="I47" s="4">
        <f t="shared" si="3"/>
        <v>1.19872625</v>
      </c>
    </row>
    <row r="48" spans="1:46">
      <c r="A48" s="60" t="s">
        <v>119</v>
      </c>
      <c r="B48" s="61" t="s">
        <v>140</v>
      </c>
      <c r="C48" s="6" t="s">
        <v>314</v>
      </c>
      <c r="D48" s="83" t="s">
        <v>5</v>
      </c>
      <c r="E48" s="17" t="s">
        <v>146</v>
      </c>
      <c r="F48" s="24" t="s">
        <v>17</v>
      </c>
      <c r="G48" s="59" t="s">
        <v>281</v>
      </c>
      <c r="H48" s="50">
        <v>9.2217481299999999</v>
      </c>
      <c r="I48" s="4">
        <f t="shared" si="3"/>
        <v>9.2217481299999999</v>
      </c>
    </row>
    <row r="49" spans="1:9">
      <c r="A49" s="8" t="s">
        <v>72</v>
      </c>
      <c r="B49" s="8" t="s">
        <v>167</v>
      </c>
      <c r="C49" s="6" t="s">
        <v>314</v>
      </c>
      <c r="D49" s="8" t="s">
        <v>5</v>
      </c>
      <c r="E49" s="17" t="s">
        <v>146</v>
      </c>
      <c r="F49" s="24" t="s">
        <v>17</v>
      </c>
      <c r="G49" s="59" t="s">
        <v>281</v>
      </c>
      <c r="H49" s="50">
        <v>8.55450701</v>
      </c>
      <c r="I49" s="4">
        <f t="shared" si="3"/>
        <v>8.55450701</v>
      </c>
    </row>
    <row r="50" spans="1:9">
      <c r="A50" s="24" t="s">
        <v>63</v>
      </c>
      <c r="B50" s="6" t="s">
        <v>160</v>
      </c>
      <c r="C50" s="6" t="s">
        <v>314</v>
      </c>
      <c r="D50" s="6" t="s">
        <v>12</v>
      </c>
      <c r="E50" s="17" t="s">
        <v>146</v>
      </c>
      <c r="F50" s="24" t="s">
        <v>17</v>
      </c>
      <c r="G50" s="59" t="s">
        <v>281</v>
      </c>
      <c r="H50" s="50">
        <v>2.616505707</v>
      </c>
      <c r="I50" s="4">
        <f t="shared" si="3"/>
        <v>2.616505707</v>
      </c>
    </row>
    <row r="51" spans="1:9">
      <c r="A51" s="24" t="s">
        <v>63</v>
      </c>
      <c r="B51" s="6" t="s">
        <v>161</v>
      </c>
      <c r="C51" s="6" t="s">
        <v>314</v>
      </c>
      <c r="D51" s="6" t="s">
        <v>12</v>
      </c>
      <c r="E51" s="17" t="s">
        <v>146</v>
      </c>
      <c r="F51" s="24" t="s">
        <v>17</v>
      </c>
      <c r="G51" s="59" t="s">
        <v>281</v>
      </c>
      <c r="H51" s="50">
        <v>18.767551900000001</v>
      </c>
      <c r="I51" s="4">
        <f t="shared" si="3"/>
        <v>18.767551900000001</v>
      </c>
    </row>
    <row r="52" spans="1:9">
      <c r="A52" s="6" t="s">
        <v>64</v>
      </c>
      <c r="B52" s="6" t="s">
        <v>162</v>
      </c>
      <c r="C52" s="6" t="s">
        <v>314</v>
      </c>
      <c r="D52" s="6" t="s">
        <v>12</v>
      </c>
      <c r="E52" s="17" t="s">
        <v>146</v>
      </c>
      <c r="F52" s="24" t="s">
        <v>17</v>
      </c>
      <c r="G52" s="59" t="s">
        <v>281</v>
      </c>
      <c r="H52" s="50">
        <v>3.3202237600000002</v>
      </c>
      <c r="I52" s="4">
        <f t="shared" si="3"/>
        <v>3.3202237600000002</v>
      </c>
    </row>
    <row r="53" spans="1:9">
      <c r="A53" s="8" t="s">
        <v>72</v>
      </c>
      <c r="B53" s="8" t="s">
        <v>55</v>
      </c>
      <c r="C53" s="6" t="s">
        <v>314</v>
      </c>
      <c r="D53" s="8" t="s">
        <v>12</v>
      </c>
      <c r="E53" s="17" t="s">
        <v>146</v>
      </c>
      <c r="F53" s="24" t="s">
        <v>17</v>
      </c>
      <c r="G53" s="59" t="s">
        <v>281</v>
      </c>
      <c r="H53" s="50">
        <v>2.7196951899999999</v>
      </c>
      <c r="I53" s="4">
        <f t="shared" si="3"/>
        <v>2.7196951899999999</v>
      </c>
    </row>
    <row r="54" spans="1:9">
      <c r="A54" s="8" t="s">
        <v>72</v>
      </c>
      <c r="B54" s="8" t="s">
        <v>166</v>
      </c>
      <c r="C54" s="6" t="s">
        <v>314</v>
      </c>
      <c r="D54" s="8" t="s">
        <v>12</v>
      </c>
      <c r="E54" s="17" t="s">
        <v>146</v>
      </c>
      <c r="F54" s="24" t="s">
        <v>17</v>
      </c>
      <c r="G54" s="59" t="s">
        <v>281</v>
      </c>
      <c r="H54" s="50">
        <v>3.8499196599999999</v>
      </c>
      <c r="I54" s="4">
        <f t="shared" si="3"/>
        <v>3.8499196599999999</v>
      </c>
    </row>
    <row r="55" spans="1:9">
      <c r="A55" s="24" t="s">
        <v>72</v>
      </c>
      <c r="B55" s="6" t="s">
        <v>164</v>
      </c>
      <c r="C55" s="6" t="s">
        <v>314</v>
      </c>
      <c r="D55" s="24" t="s">
        <v>12</v>
      </c>
      <c r="E55" s="17" t="s">
        <v>146</v>
      </c>
      <c r="F55" s="24" t="s">
        <v>17</v>
      </c>
      <c r="G55" s="59" t="s">
        <v>281</v>
      </c>
      <c r="H55" s="50">
        <v>1.36033173</v>
      </c>
      <c r="I55" s="4">
        <f t="shared" si="3"/>
        <v>1.36033173</v>
      </c>
    </row>
    <row r="56" spans="1:9">
      <c r="A56" s="24" t="s">
        <v>72</v>
      </c>
      <c r="B56" s="6" t="s">
        <v>163</v>
      </c>
      <c r="C56" s="6" t="s">
        <v>314</v>
      </c>
      <c r="D56" s="6" t="s">
        <v>12</v>
      </c>
      <c r="E56" s="17" t="s">
        <v>146</v>
      </c>
      <c r="F56" s="24" t="s">
        <v>17</v>
      </c>
      <c r="G56" s="59" t="s">
        <v>281</v>
      </c>
      <c r="H56" s="50">
        <v>2.9971748800000002</v>
      </c>
      <c r="I56" s="4">
        <f t="shared" si="3"/>
        <v>2.9971748800000002</v>
      </c>
    </row>
    <row r="57" spans="1:9">
      <c r="A57" s="24" t="s">
        <v>119</v>
      </c>
      <c r="B57" s="6" t="s">
        <v>41</v>
      </c>
      <c r="C57" s="6" t="s">
        <v>314</v>
      </c>
      <c r="D57" s="6" t="s">
        <v>12</v>
      </c>
      <c r="E57" s="17" t="s">
        <v>146</v>
      </c>
      <c r="F57" s="8" t="s">
        <v>4</v>
      </c>
      <c r="G57" s="24" t="s">
        <v>178</v>
      </c>
      <c r="H57" s="50">
        <v>41.116419200000003</v>
      </c>
      <c r="I57" s="4">
        <f>H57</f>
        <v>41.116419200000003</v>
      </c>
    </row>
    <row r="58" spans="1:9">
      <c r="A58" s="24" t="s">
        <v>64</v>
      </c>
      <c r="B58" s="17" t="s">
        <v>28</v>
      </c>
      <c r="C58" s="6" t="s">
        <v>314</v>
      </c>
      <c r="D58" s="17" t="s">
        <v>5</v>
      </c>
      <c r="E58" s="17" t="s">
        <v>146</v>
      </c>
      <c r="F58" s="8" t="s">
        <v>4</v>
      </c>
      <c r="G58" s="24" t="s">
        <v>178</v>
      </c>
      <c r="H58" s="50">
        <v>53.495923099999999</v>
      </c>
      <c r="I58" s="4">
        <f t="shared" ref="I58:I63" si="4">H58</f>
        <v>53.495923099999999</v>
      </c>
    </row>
    <row r="59" spans="1:9">
      <c r="A59" s="24" t="s">
        <v>119</v>
      </c>
      <c r="B59" s="6" t="s">
        <v>83</v>
      </c>
      <c r="C59" s="6" t="s">
        <v>314</v>
      </c>
      <c r="D59" s="6" t="s">
        <v>5</v>
      </c>
      <c r="E59" s="17" t="s">
        <v>146</v>
      </c>
      <c r="F59" s="8" t="s">
        <v>4</v>
      </c>
      <c r="G59" s="24" t="s">
        <v>178</v>
      </c>
      <c r="H59" s="50">
        <v>39.3574707</v>
      </c>
      <c r="I59" s="4">
        <f t="shared" si="4"/>
        <v>39.3574707</v>
      </c>
    </row>
    <row r="60" spans="1:9">
      <c r="A60" s="24" t="s">
        <v>119</v>
      </c>
      <c r="B60" s="6" t="s">
        <v>82</v>
      </c>
      <c r="C60" s="6" t="s">
        <v>314</v>
      </c>
      <c r="D60" s="6" t="s">
        <v>5</v>
      </c>
      <c r="E60" s="17" t="s">
        <v>146</v>
      </c>
      <c r="F60" s="8" t="s">
        <v>4</v>
      </c>
      <c r="G60" s="24" t="s">
        <v>178</v>
      </c>
      <c r="H60" s="50">
        <v>27.399476400000001</v>
      </c>
      <c r="I60" s="4">
        <f t="shared" si="4"/>
        <v>27.399476400000001</v>
      </c>
    </row>
    <row r="61" spans="1:9">
      <c r="A61" s="24" t="s">
        <v>64</v>
      </c>
      <c r="B61" s="17" t="s">
        <v>69</v>
      </c>
      <c r="C61" s="6" t="s">
        <v>314</v>
      </c>
      <c r="D61" s="17" t="s">
        <v>12</v>
      </c>
      <c r="E61" s="17" t="s">
        <v>146</v>
      </c>
      <c r="F61" s="8" t="s">
        <v>4</v>
      </c>
      <c r="G61" s="24" t="s">
        <v>178</v>
      </c>
      <c r="H61" s="50">
        <v>73.833503199999996</v>
      </c>
      <c r="I61" s="4">
        <f t="shared" si="4"/>
        <v>73.833503199999996</v>
      </c>
    </row>
    <row r="62" spans="1:9">
      <c r="A62" s="24" t="s">
        <v>64</v>
      </c>
      <c r="B62" s="17" t="s">
        <v>67</v>
      </c>
      <c r="C62" s="6" t="s">
        <v>314</v>
      </c>
      <c r="D62" s="17" t="s">
        <v>5</v>
      </c>
      <c r="E62" s="17" t="s">
        <v>146</v>
      </c>
      <c r="F62" s="8" t="s">
        <v>4</v>
      </c>
      <c r="G62" s="24" t="s">
        <v>178</v>
      </c>
      <c r="H62" s="50">
        <v>72.922052699999995</v>
      </c>
      <c r="I62" s="4">
        <f t="shared" si="4"/>
        <v>72.922052699999995</v>
      </c>
    </row>
    <row r="63" spans="1:9">
      <c r="A63" s="24" t="s">
        <v>63</v>
      </c>
      <c r="B63" s="6" t="s">
        <v>117</v>
      </c>
      <c r="C63" s="6" t="s">
        <v>314</v>
      </c>
      <c r="D63" s="6" t="s">
        <v>12</v>
      </c>
      <c r="E63" s="17" t="s">
        <v>146</v>
      </c>
      <c r="F63" s="8" t="s">
        <v>4</v>
      </c>
      <c r="G63" s="24" t="s">
        <v>179</v>
      </c>
      <c r="H63" s="50">
        <v>16.055227800000001</v>
      </c>
      <c r="I63" s="4">
        <f t="shared" si="4"/>
        <v>16.055227800000001</v>
      </c>
    </row>
    <row r="64" spans="1:9">
      <c r="A64" s="24" t="s">
        <v>63</v>
      </c>
      <c r="B64" s="6" t="s">
        <v>116</v>
      </c>
      <c r="C64" s="6" t="s">
        <v>314</v>
      </c>
      <c r="D64" s="6" t="s">
        <v>12</v>
      </c>
      <c r="E64" s="17" t="s">
        <v>146</v>
      </c>
      <c r="F64" s="24" t="s">
        <v>4</v>
      </c>
      <c r="G64" s="24" t="s">
        <v>179</v>
      </c>
      <c r="H64" s="50">
        <v>32.027114699999998</v>
      </c>
      <c r="I64" s="4">
        <f>AVERAGE(H64:H65)</f>
        <v>29.4036808</v>
      </c>
    </row>
    <row r="65" spans="1:9">
      <c r="A65" s="24" t="s">
        <v>63</v>
      </c>
      <c r="B65" s="6" t="s">
        <v>116</v>
      </c>
      <c r="C65" s="6" t="s">
        <v>314</v>
      </c>
      <c r="D65" s="6" t="s">
        <v>12</v>
      </c>
      <c r="E65" s="17" t="s">
        <v>146</v>
      </c>
      <c r="F65" s="24" t="s">
        <v>4</v>
      </c>
      <c r="G65" s="24" t="s">
        <v>179</v>
      </c>
      <c r="H65" s="50">
        <v>26.780246900000002</v>
      </c>
      <c r="I65" s="6"/>
    </row>
    <row r="66" spans="1:9">
      <c r="A66" s="24" t="s">
        <v>63</v>
      </c>
      <c r="B66" s="6" t="s">
        <v>115</v>
      </c>
      <c r="C66" s="6" t="s">
        <v>314</v>
      </c>
      <c r="D66" s="6" t="s">
        <v>5</v>
      </c>
      <c r="E66" s="17" t="s">
        <v>146</v>
      </c>
      <c r="F66" s="24" t="s">
        <v>4</v>
      </c>
      <c r="G66" s="24" t="s">
        <v>179</v>
      </c>
      <c r="H66" s="50">
        <v>14.034447800000001</v>
      </c>
      <c r="I66" s="4">
        <f>H66</f>
        <v>14.034447800000001</v>
      </c>
    </row>
    <row r="67" spans="1:9">
      <c r="A67" s="24" t="s">
        <v>72</v>
      </c>
      <c r="B67" s="6" t="s">
        <v>80</v>
      </c>
      <c r="C67" s="6" t="s">
        <v>314</v>
      </c>
      <c r="D67" s="24" t="s">
        <v>12</v>
      </c>
      <c r="E67" s="17" t="s">
        <v>146</v>
      </c>
      <c r="F67" s="24" t="s">
        <v>4</v>
      </c>
      <c r="G67" s="24" t="s">
        <v>179</v>
      </c>
      <c r="H67" s="50">
        <v>28.086393900000001</v>
      </c>
      <c r="I67" s="4">
        <f>AVERAGE(H67:H68)</f>
        <v>23.234424449999999</v>
      </c>
    </row>
    <row r="68" spans="1:9">
      <c r="A68" s="24" t="s">
        <v>72</v>
      </c>
      <c r="B68" s="6" t="s">
        <v>80</v>
      </c>
      <c r="C68" s="6" t="s">
        <v>314</v>
      </c>
      <c r="D68" s="24" t="s">
        <v>12</v>
      </c>
      <c r="E68" s="17" t="s">
        <v>146</v>
      </c>
      <c r="F68" s="24" t="s">
        <v>4</v>
      </c>
      <c r="G68" s="24" t="s">
        <v>179</v>
      </c>
      <c r="H68" s="50">
        <v>18.382455</v>
      </c>
      <c r="I68" s="6"/>
    </row>
    <row r="69" spans="1:9">
      <c r="A69" s="24" t="s">
        <v>72</v>
      </c>
      <c r="B69" s="6" t="s">
        <v>78</v>
      </c>
      <c r="C69" s="6" t="s">
        <v>314</v>
      </c>
      <c r="D69" s="24" t="s">
        <v>12</v>
      </c>
      <c r="E69" s="17" t="s">
        <v>146</v>
      </c>
      <c r="F69" s="8" t="s">
        <v>4</v>
      </c>
      <c r="G69" s="24" t="s">
        <v>179</v>
      </c>
      <c r="H69" s="50">
        <v>19.7525254</v>
      </c>
      <c r="I69" s="4">
        <f>H69</f>
        <v>19.7525254</v>
      </c>
    </row>
    <row r="70" spans="1:9">
      <c r="A70" s="24" t="s">
        <v>72</v>
      </c>
      <c r="B70" s="6" t="s">
        <v>81</v>
      </c>
      <c r="C70" s="6" t="s">
        <v>314</v>
      </c>
      <c r="D70" s="24" t="s">
        <v>5</v>
      </c>
      <c r="E70" s="17" t="s">
        <v>146</v>
      </c>
      <c r="F70" s="8" t="s">
        <v>4</v>
      </c>
      <c r="G70" s="24" t="s">
        <v>179</v>
      </c>
      <c r="H70" s="50">
        <v>23.2687302</v>
      </c>
      <c r="I70" s="4">
        <f>AVERAGE(H70:H71)</f>
        <v>20.589316500000002</v>
      </c>
    </row>
    <row r="71" spans="1:9">
      <c r="A71" s="24" t="s">
        <v>72</v>
      </c>
      <c r="B71" s="6" t="s">
        <v>81</v>
      </c>
      <c r="C71" s="6" t="s">
        <v>314</v>
      </c>
      <c r="D71" s="24" t="s">
        <v>5</v>
      </c>
      <c r="E71" s="17" t="s">
        <v>146</v>
      </c>
      <c r="F71" s="24" t="s">
        <v>4</v>
      </c>
      <c r="G71" s="24" t="s">
        <v>179</v>
      </c>
      <c r="H71" s="50">
        <v>17.909902800000001</v>
      </c>
      <c r="I71" s="6"/>
    </row>
    <row r="72" spans="1:9">
      <c r="A72" s="24" t="s">
        <v>119</v>
      </c>
      <c r="B72" s="6" t="s">
        <v>39</v>
      </c>
      <c r="C72" s="6" t="s">
        <v>314</v>
      </c>
      <c r="D72" s="6" t="s">
        <v>12</v>
      </c>
      <c r="E72" s="17" t="s">
        <v>146</v>
      </c>
      <c r="F72" s="8" t="s">
        <v>4</v>
      </c>
      <c r="G72" s="24" t="s">
        <v>282</v>
      </c>
      <c r="H72" s="50">
        <v>60.033077900000002</v>
      </c>
      <c r="I72" s="4">
        <f>H72</f>
        <v>60.033077900000002</v>
      </c>
    </row>
    <row r="73" spans="1:9">
      <c r="A73" s="24" t="s">
        <v>119</v>
      </c>
      <c r="B73" s="6" t="s">
        <v>36</v>
      </c>
      <c r="C73" s="6" t="s">
        <v>314</v>
      </c>
      <c r="D73" s="6" t="s">
        <v>12</v>
      </c>
      <c r="E73" s="17" t="s">
        <v>146</v>
      </c>
      <c r="F73" s="24" t="s">
        <v>4</v>
      </c>
      <c r="G73" s="24" t="s">
        <v>282</v>
      </c>
      <c r="H73" s="50">
        <v>39.810561700000001</v>
      </c>
      <c r="I73" s="4">
        <f t="shared" ref="I73:I81" si="5">H73</f>
        <v>39.810561700000001</v>
      </c>
    </row>
    <row r="74" spans="1:9">
      <c r="A74" s="24" t="s">
        <v>119</v>
      </c>
      <c r="B74" s="6" t="s">
        <v>30</v>
      </c>
      <c r="C74" s="6" t="s">
        <v>314</v>
      </c>
      <c r="D74" s="6" t="s">
        <v>5</v>
      </c>
      <c r="E74" s="17" t="s">
        <v>146</v>
      </c>
      <c r="F74" s="24" t="s">
        <v>4</v>
      </c>
      <c r="G74" s="24" t="s">
        <v>282</v>
      </c>
      <c r="H74" s="50">
        <v>44.215507500000001</v>
      </c>
      <c r="I74" s="4">
        <f t="shared" si="5"/>
        <v>44.215507500000001</v>
      </c>
    </row>
    <row r="75" spans="1:9">
      <c r="A75" s="24" t="s">
        <v>72</v>
      </c>
      <c r="B75" s="6" t="s">
        <v>75</v>
      </c>
      <c r="C75" s="6" t="s">
        <v>314</v>
      </c>
      <c r="D75" s="24" t="s">
        <v>5</v>
      </c>
      <c r="E75" s="17" t="s">
        <v>146</v>
      </c>
      <c r="F75" s="24" t="s">
        <v>4</v>
      </c>
      <c r="G75" s="24" t="s">
        <v>282</v>
      </c>
      <c r="H75" s="50">
        <v>70.700313300000005</v>
      </c>
      <c r="I75" s="4">
        <f t="shared" si="5"/>
        <v>70.700313300000005</v>
      </c>
    </row>
    <row r="76" spans="1:9">
      <c r="A76" s="6" t="s">
        <v>64</v>
      </c>
      <c r="B76" s="6" t="s">
        <v>71</v>
      </c>
      <c r="C76" s="6" t="s">
        <v>314</v>
      </c>
      <c r="D76" s="6" t="s">
        <v>12</v>
      </c>
      <c r="E76" s="17" t="s">
        <v>146</v>
      </c>
      <c r="F76" s="24" t="s">
        <v>4</v>
      </c>
      <c r="G76" s="24" t="s">
        <v>282</v>
      </c>
      <c r="H76" s="50">
        <v>70.142308499999999</v>
      </c>
      <c r="I76" s="4">
        <f t="shared" si="5"/>
        <v>70.142308499999999</v>
      </c>
    </row>
    <row r="77" spans="1:9">
      <c r="A77" s="6" t="s">
        <v>64</v>
      </c>
      <c r="B77" s="6" t="s">
        <v>70</v>
      </c>
      <c r="C77" s="6" t="s">
        <v>314</v>
      </c>
      <c r="D77" s="6" t="s">
        <v>5</v>
      </c>
      <c r="E77" s="17" t="s">
        <v>146</v>
      </c>
      <c r="F77" s="24" t="s">
        <v>4</v>
      </c>
      <c r="G77" s="24" t="s">
        <v>282</v>
      </c>
      <c r="H77" s="50">
        <v>57.554259100000003</v>
      </c>
      <c r="I77" s="4">
        <f t="shared" si="5"/>
        <v>57.554259100000003</v>
      </c>
    </row>
    <row r="78" spans="1:9">
      <c r="A78" s="6" t="s">
        <v>64</v>
      </c>
      <c r="B78" s="6" t="s">
        <v>66</v>
      </c>
      <c r="C78" s="6" t="s">
        <v>314</v>
      </c>
      <c r="D78" s="6" t="s">
        <v>5</v>
      </c>
      <c r="E78" s="17" t="s">
        <v>146</v>
      </c>
      <c r="F78" s="24" t="s">
        <v>4</v>
      </c>
      <c r="G78" s="24" t="s">
        <v>282</v>
      </c>
      <c r="H78" s="50">
        <v>88.410506400000003</v>
      </c>
      <c r="I78" s="4">
        <f t="shared" si="5"/>
        <v>88.410506400000003</v>
      </c>
    </row>
    <row r="79" spans="1:9">
      <c r="A79" s="6" t="s">
        <v>64</v>
      </c>
      <c r="B79" s="6" t="s">
        <v>65</v>
      </c>
      <c r="C79" s="6" t="s">
        <v>314</v>
      </c>
      <c r="D79" s="6" t="s">
        <v>5</v>
      </c>
      <c r="E79" s="17" t="s">
        <v>146</v>
      </c>
      <c r="F79" s="24" t="s">
        <v>4</v>
      </c>
      <c r="G79" s="24" t="s">
        <v>282</v>
      </c>
      <c r="H79" s="50">
        <v>82.703633400000001</v>
      </c>
      <c r="I79" s="4">
        <f t="shared" si="5"/>
        <v>82.703633400000001</v>
      </c>
    </row>
    <row r="80" spans="1:9">
      <c r="A80" s="24" t="s">
        <v>63</v>
      </c>
      <c r="B80" s="6" t="s">
        <v>118</v>
      </c>
      <c r="C80" s="6" t="s">
        <v>314</v>
      </c>
      <c r="D80" s="6" t="s">
        <v>12</v>
      </c>
      <c r="E80" s="17" t="s">
        <v>146</v>
      </c>
      <c r="F80" s="24" t="s">
        <v>4</v>
      </c>
      <c r="G80" s="24" t="s">
        <v>282</v>
      </c>
      <c r="H80" s="50">
        <v>40.096563799999998</v>
      </c>
      <c r="I80" s="4">
        <f t="shared" si="5"/>
        <v>40.096563799999998</v>
      </c>
    </row>
    <row r="81" spans="1:10">
      <c r="A81" s="6" t="s">
        <v>64</v>
      </c>
      <c r="B81" s="6" t="s">
        <v>68</v>
      </c>
      <c r="C81" s="6" t="s">
        <v>314</v>
      </c>
      <c r="D81" s="6" t="s">
        <v>5</v>
      </c>
      <c r="E81" s="17" t="s">
        <v>146</v>
      </c>
      <c r="F81" s="24" t="s">
        <v>4</v>
      </c>
      <c r="G81" s="24" t="s">
        <v>282</v>
      </c>
      <c r="H81" s="50">
        <v>59.47210097</v>
      </c>
      <c r="I81" s="4">
        <f t="shared" si="5"/>
        <v>59.47210097</v>
      </c>
    </row>
    <row r="82" spans="1:10">
      <c r="A82" s="24" t="s">
        <v>72</v>
      </c>
      <c r="B82" s="6" t="s">
        <v>73</v>
      </c>
      <c r="C82" s="6" t="s">
        <v>314</v>
      </c>
      <c r="D82" s="24" t="s">
        <v>5</v>
      </c>
      <c r="E82" s="17" t="s">
        <v>146</v>
      </c>
      <c r="F82" s="24" t="s">
        <v>4</v>
      </c>
      <c r="G82" s="24" t="s">
        <v>282</v>
      </c>
      <c r="H82" s="50">
        <v>37.6657741</v>
      </c>
      <c r="I82" s="4">
        <f>AVERAGE(H82:H83)</f>
        <v>50.604130400000003</v>
      </c>
    </row>
    <row r="83" spans="1:10">
      <c r="A83" s="24" t="s">
        <v>72</v>
      </c>
      <c r="B83" s="6" t="s">
        <v>73</v>
      </c>
      <c r="C83" s="6" t="s">
        <v>314</v>
      </c>
      <c r="D83" s="24" t="s">
        <v>5</v>
      </c>
      <c r="E83" s="17" t="s">
        <v>146</v>
      </c>
      <c r="F83" s="24" t="s">
        <v>4</v>
      </c>
      <c r="G83" s="24" t="s">
        <v>282</v>
      </c>
      <c r="H83" s="50">
        <v>63.542486699999998</v>
      </c>
      <c r="I83" s="6"/>
    </row>
    <row r="84" spans="1:10">
      <c r="A84" s="24" t="s">
        <v>72</v>
      </c>
      <c r="B84" s="51" t="s">
        <v>56</v>
      </c>
      <c r="C84" s="6" t="s">
        <v>314</v>
      </c>
      <c r="D84" s="24" t="s">
        <v>12</v>
      </c>
      <c r="E84" s="17" t="s">
        <v>146</v>
      </c>
      <c r="F84" s="8" t="s">
        <v>4</v>
      </c>
      <c r="G84" s="24" t="s">
        <v>282</v>
      </c>
      <c r="H84" s="50">
        <v>36.084041399999997</v>
      </c>
      <c r="I84" s="4">
        <f t="shared" ref="I84:I89" si="6">H84</f>
        <v>36.084041399999997</v>
      </c>
    </row>
    <row r="85" spans="1:10">
      <c r="A85" s="24" t="s">
        <v>72</v>
      </c>
      <c r="B85" s="6" t="s">
        <v>74</v>
      </c>
      <c r="C85" s="6" t="s">
        <v>314</v>
      </c>
      <c r="D85" s="24" t="s">
        <v>12</v>
      </c>
      <c r="E85" s="17" t="s">
        <v>146</v>
      </c>
      <c r="F85" s="24" t="s">
        <v>4</v>
      </c>
      <c r="G85" s="24" t="s">
        <v>282</v>
      </c>
      <c r="H85" s="50">
        <v>54.391764999999999</v>
      </c>
      <c r="I85" s="4">
        <f t="shared" si="6"/>
        <v>54.391764999999999</v>
      </c>
    </row>
    <row r="86" spans="1:10">
      <c r="A86" s="24" t="s">
        <v>63</v>
      </c>
      <c r="B86" s="51" t="s">
        <v>114</v>
      </c>
      <c r="C86" s="6" t="s">
        <v>314</v>
      </c>
      <c r="D86" s="6" t="s">
        <v>12</v>
      </c>
      <c r="E86" s="17" t="s">
        <v>146</v>
      </c>
      <c r="F86" s="24" t="s">
        <v>4</v>
      </c>
      <c r="G86" s="24" t="s">
        <v>22</v>
      </c>
      <c r="H86" s="50">
        <v>71.639767199999994</v>
      </c>
      <c r="I86" s="4">
        <f t="shared" si="6"/>
        <v>71.639767199999994</v>
      </c>
    </row>
    <row r="87" spans="1:10">
      <c r="A87" s="24" t="s">
        <v>63</v>
      </c>
      <c r="B87" s="51" t="s">
        <v>113</v>
      </c>
      <c r="C87" s="6" t="s">
        <v>314</v>
      </c>
      <c r="D87" s="6" t="s">
        <v>12</v>
      </c>
      <c r="E87" s="17" t="s">
        <v>146</v>
      </c>
      <c r="F87" s="24" t="s">
        <v>4</v>
      </c>
      <c r="G87" s="24" t="s">
        <v>22</v>
      </c>
      <c r="H87" s="50">
        <v>54.984028100000003</v>
      </c>
      <c r="I87" s="4">
        <f t="shared" si="6"/>
        <v>54.984028100000003</v>
      </c>
    </row>
    <row r="88" spans="1:10">
      <c r="A88" s="24" t="s">
        <v>63</v>
      </c>
      <c r="B88" s="51" t="s">
        <v>110</v>
      </c>
      <c r="C88" s="6" t="s">
        <v>314</v>
      </c>
      <c r="D88" s="6" t="s">
        <v>5</v>
      </c>
      <c r="E88" s="17" t="s">
        <v>146</v>
      </c>
      <c r="F88" s="24" t="s">
        <v>4</v>
      </c>
      <c r="G88" s="24" t="s">
        <v>22</v>
      </c>
      <c r="H88" s="50">
        <v>69.276382799999993</v>
      </c>
      <c r="I88" s="4">
        <f t="shared" si="6"/>
        <v>69.276382799999993</v>
      </c>
    </row>
    <row r="89" spans="1:10">
      <c r="A89" s="24" t="s">
        <v>72</v>
      </c>
      <c r="B89" s="6" t="s">
        <v>57</v>
      </c>
      <c r="C89" s="6" t="s">
        <v>314</v>
      </c>
      <c r="D89" s="24" t="s">
        <v>12</v>
      </c>
      <c r="E89" s="17" t="s">
        <v>146</v>
      </c>
      <c r="F89" s="24" t="s">
        <v>4</v>
      </c>
      <c r="G89" s="24" t="s">
        <v>22</v>
      </c>
      <c r="H89" s="50">
        <v>36.900276599999998</v>
      </c>
      <c r="I89" s="4">
        <f t="shared" si="6"/>
        <v>36.900276599999998</v>
      </c>
      <c r="J89" s="18"/>
    </row>
    <row r="91" spans="1:10">
      <c r="A91" s="25" t="s">
        <v>3</v>
      </c>
    </row>
    <row r="92" spans="1:10">
      <c r="A92" s="26" t="s">
        <v>1</v>
      </c>
    </row>
    <row r="93" spans="1:10">
      <c r="A93" s="26" t="s">
        <v>149</v>
      </c>
    </row>
  </sheetData>
  <sortState xmlns:xlrd2="http://schemas.microsoft.com/office/spreadsheetml/2017/richdata2" ref="A58:H88">
    <sortCondition ref="G56:G88"/>
  </sortState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FF7A4-4852-764F-82EF-DDD1BD915897}">
  <dimension ref="A1:AB48"/>
  <sheetViews>
    <sheetView tabSelected="1" zoomScale="68" workbookViewId="0">
      <selection activeCell="G27" sqref="G27"/>
    </sheetView>
  </sheetViews>
  <sheetFormatPr baseColWidth="10" defaultRowHeight="16"/>
  <cols>
    <col min="1" max="1" width="23.83203125" customWidth="1"/>
    <col min="6" max="6" width="22" customWidth="1"/>
    <col min="7" max="7" width="22.83203125" customWidth="1"/>
    <col min="8" max="8" width="19.6640625" style="3" customWidth="1"/>
    <col min="9" max="9" width="24" customWidth="1"/>
    <col min="11" max="11" width="37" customWidth="1"/>
    <col min="13" max="13" width="19.5" customWidth="1"/>
    <col min="16" max="16" width="16.33203125" customWidth="1"/>
    <col min="17" max="17" width="20.33203125" customWidth="1"/>
  </cols>
  <sheetData>
    <row r="1" spans="1:19">
      <c r="A1" s="22" t="s">
        <v>329</v>
      </c>
      <c r="G1" s="3"/>
      <c r="H1"/>
    </row>
    <row r="3" spans="1:19">
      <c r="A3" s="27" t="s">
        <v>280</v>
      </c>
      <c r="B3" s="28"/>
      <c r="C3" s="28"/>
      <c r="D3" s="28"/>
      <c r="E3" s="28"/>
      <c r="F3" s="29"/>
      <c r="G3" s="30"/>
      <c r="H3" s="29"/>
      <c r="I3" s="31"/>
      <c r="K3" s="32" t="s">
        <v>122</v>
      </c>
      <c r="L3" s="33"/>
      <c r="M3" s="33"/>
      <c r="N3" s="33"/>
      <c r="O3" s="33"/>
      <c r="P3" s="33"/>
      <c r="Q3" s="33"/>
      <c r="R3" s="33"/>
      <c r="S3" s="34"/>
    </row>
    <row r="4" spans="1:19">
      <c r="A4" s="91" t="s">
        <v>49</v>
      </c>
      <c r="B4" s="91" t="s">
        <v>48</v>
      </c>
      <c r="C4" s="91" t="s">
        <v>312</v>
      </c>
      <c r="D4" s="91" t="s">
        <v>47</v>
      </c>
      <c r="E4" s="91" t="s">
        <v>109</v>
      </c>
      <c r="F4" s="91" t="s">
        <v>46</v>
      </c>
      <c r="G4" s="91" t="s">
        <v>45</v>
      </c>
      <c r="H4" s="91" t="s">
        <v>232</v>
      </c>
      <c r="I4" s="91" t="s">
        <v>267</v>
      </c>
      <c r="K4" s="9" t="s">
        <v>84</v>
      </c>
      <c r="L4" s="9">
        <v>1</v>
      </c>
      <c r="M4" s="9"/>
      <c r="N4" s="9"/>
      <c r="O4" s="9"/>
      <c r="P4" s="9"/>
      <c r="Q4" s="6"/>
      <c r="R4" s="6"/>
      <c r="S4" s="17"/>
    </row>
    <row r="5" spans="1:19">
      <c r="A5" s="24" t="s">
        <v>63</v>
      </c>
      <c r="B5" s="6" t="s">
        <v>110</v>
      </c>
      <c r="C5" s="6" t="s">
        <v>314</v>
      </c>
      <c r="D5" s="6" t="s">
        <v>5</v>
      </c>
      <c r="E5" s="6" t="s">
        <v>111</v>
      </c>
      <c r="F5" s="24" t="s">
        <v>4</v>
      </c>
      <c r="G5" s="6" t="s">
        <v>22</v>
      </c>
      <c r="H5" s="6">
        <v>188</v>
      </c>
      <c r="I5" s="6">
        <f>AVERAGE(H5:H6)</f>
        <v>230</v>
      </c>
      <c r="K5" s="9" t="s">
        <v>85</v>
      </c>
      <c r="L5" s="9">
        <v>6</v>
      </c>
      <c r="M5" s="9"/>
      <c r="N5" s="9"/>
      <c r="O5" s="52"/>
      <c r="P5" s="52"/>
      <c r="Q5" s="6"/>
      <c r="R5" s="6"/>
      <c r="S5" s="17"/>
    </row>
    <row r="6" spans="1:19">
      <c r="A6" s="24" t="s">
        <v>63</v>
      </c>
      <c r="B6" s="6" t="s">
        <v>110</v>
      </c>
      <c r="C6" s="6" t="s">
        <v>314</v>
      </c>
      <c r="D6" s="6" t="s">
        <v>5</v>
      </c>
      <c r="E6" s="6" t="s">
        <v>112</v>
      </c>
      <c r="F6" s="24" t="s">
        <v>4</v>
      </c>
      <c r="G6" s="6" t="s">
        <v>22</v>
      </c>
      <c r="H6" s="6">
        <v>272</v>
      </c>
      <c r="I6" s="6"/>
      <c r="K6" s="9" t="s">
        <v>86</v>
      </c>
      <c r="L6" s="9">
        <v>0.05</v>
      </c>
      <c r="M6" s="9"/>
      <c r="N6" s="9"/>
      <c r="O6" s="52"/>
      <c r="P6" s="52"/>
      <c r="Q6" s="6"/>
      <c r="R6" s="6"/>
      <c r="S6" s="17"/>
    </row>
    <row r="7" spans="1:19">
      <c r="A7" s="24" t="s">
        <v>63</v>
      </c>
      <c r="B7" s="6" t="s">
        <v>113</v>
      </c>
      <c r="C7" s="6" t="s">
        <v>314</v>
      </c>
      <c r="D7" s="6" t="s">
        <v>12</v>
      </c>
      <c r="E7" s="6" t="s">
        <v>112</v>
      </c>
      <c r="F7" s="24" t="s">
        <v>4</v>
      </c>
      <c r="G7" s="6" t="s">
        <v>22</v>
      </c>
      <c r="H7" s="6">
        <v>499</v>
      </c>
      <c r="I7" s="6">
        <f>AVERAGE(H7:H8)</f>
        <v>350.5</v>
      </c>
      <c r="K7" s="9"/>
      <c r="L7" s="9"/>
      <c r="M7" s="9"/>
      <c r="N7" s="9"/>
      <c r="O7" s="9"/>
      <c r="P7" s="9"/>
      <c r="Q7" s="6"/>
      <c r="R7" s="6"/>
      <c r="S7" s="17"/>
    </row>
    <row r="8" spans="1:19">
      <c r="A8" s="24" t="s">
        <v>63</v>
      </c>
      <c r="B8" s="6" t="s">
        <v>113</v>
      </c>
      <c r="C8" s="6" t="s">
        <v>314</v>
      </c>
      <c r="D8" s="6" t="s">
        <v>12</v>
      </c>
      <c r="E8" s="6" t="s">
        <v>111</v>
      </c>
      <c r="F8" s="24" t="s">
        <v>4</v>
      </c>
      <c r="G8" s="6" t="s">
        <v>22</v>
      </c>
      <c r="H8" s="6">
        <v>202</v>
      </c>
      <c r="I8" s="6"/>
      <c r="K8" s="68" t="s">
        <v>87</v>
      </c>
      <c r="L8" s="68" t="s">
        <v>88</v>
      </c>
      <c r="M8" s="68" t="s">
        <v>89</v>
      </c>
      <c r="N8" s="68" t="s">
        <v>90</v>
      </c>
      <c r="O8" s="68" t="s">
        <v>42</v>
      </c>
      <c r="P8" s="68" t="s">
        <v>91</v>
      </c>
      <c r="Q8" s="7" t="s">
        <v>323</v>
      </c>
      <c r="R8" s="6"/>
      <c r="S8" s="17"/>
    </row>
    <row r="9" spans="1:19">
      <c r="A9" s="24" t="s">
        <v>63</v>
      </c>
      <c r="B9" s="6" t="s">
        <v>114</v>
      </c>
      <c r="C9" s="6" t="s">
        <v>314</v>
      </c>
      <c r="D9" s="6" t="s">
        <v>12</v>
      </c>
      <c r="E9" s="6" t="s">
        <v>112</v>
      </c>
      <c r="F9" s="24" t="s">
        <v>4</v>
      </c>
      <c r="G9" s="6" t="s">
        <v>22</v>
      </c>
      <c r="H9" s="6">
        <v>337</v>
      </c>
      <c r="I9" s="6">
        <f>AVERAGE(H9:H10)</f>
        <v>257.5</v>
      </c>
      <c r="K9" s="9" t="s">
        <v>294</v>
      </c>
      <c r="L9" s="9">
        <v>41.38</v>
      </c>
      <c r="M9" s="9" t="s">
        <v>268</v>
      </c>
      <c r="N9" s="9" t="s">
        <v>32</v>
      </c>
      <c r="O9" s="9" t="s">
        <v>31</v>
      </c>
      <c r="P9" s="9">
        <v>8.3900000000000002E-2</v>
      </c>
      <c r="Q9" s="9">
        <v>8.3900000000000002E-2</v>
      </c>
      <c r="R9" s="6"/>
      <c r="S9" s="17"/>
    </row>
    <row r="10" spans="1:19">
      <c r="A10" s="24" t="s">
        <v>63</v>
      </c>
      <c r="B10" s="6" t="s">
        <v>114</v>
      </c>
      <c r="C10" s="6" t="s">
        <v>314</v>
      </c>
      <c r="D10" s="6" t="s">
        <v>12</v>
      </c>
      <c r="E10" s="6" t="s">
        <v>111</v>
      </c>
      <c r="F10" s="24" t="s">
        <v>4</v>
      </c>
      <c r="G10" s="6" t="s">
        <v>22</v>
      </c>
      <c r="H10" s="6">
        <v>178</v>
      </c>
      <c r="I10" s="6"/>
      <c r="K10" s="6" t="s">
        <v>295</v>
      </c>
      <c r="L10" s="6">
        <v>-13.5</v>
      </c>
      <c r="M10" s="6" t="s">
        <v>269</v>
      </c>
      <c r="N10" s="6" t="s">
        <v>32</v>
      </c>
      <c r="O10" s="6" t="s">
        <v>31</v>
      </c>
      <c r="P10" s="6">
        <v>0.92079999999999995</v>
      </c>
      <c r="Q10" s="6">
        <v>0.92079999999999995</v>
      </c>
      <c r="R10" s="6"/>
      <c r="S10" s="17"/>
    </row>
    <row r="11" spans="1:19">
      <c r="A11" s="24" t="s">
        <v>63</v>
      </c>
      <c r="B11" s="6" t="s">
        <v>115</v>
      </c>
      <c r="C11" s="6" t="s">
        <v>314</v>
      </c>
      <c r="D11" s="6" t="s">
        <v>5</v>
      </c>
      <c r="E11" s="6" t="s">
        <v>112</v>
      </c>
      <c r="F11" s="24" t="s">
        <v>4</v>
      </c>
      <c r="G11" s="6" t="s">
        <v>179</v>
      </c>
      <c r="H11" s="6">
        <v>178</v>
      </c>
      <c r="I11" s="6">
        <f>AVERAGE(H11:H12)</f>
        <v>161</v>
      </c>
      <c r="K11" s="6" t="s">
        <v>296</v>
      </c>
      <c r="L11" s="6">
        <v>119.4</v>
      </c>
      <c r="M11" s="6" t="s">
        <v>270</v>
      </c>
      <c r="N11" s="6" t="s">
        <v>34</v>
      </c>
      <c r="O11" s="6" t="s">
        <v>38</v>
      </c>
      <c r="P11" s="6" t="s">
        <v>37</v>
      </c>
      <c r="Q11" s="112">
        <v>8.2841482399999997E-7</v>
      </c>
      <c r="R11" s="6"/>
      <c r="S11" s="17"/>
    </row>
    <row r="12" spans="1:19">
      <c r="A12" s="24" t="s">
        <v>63</v>
      </c>
      <c r="B12" s="6" t="s">
        <v>115</v>
      </c>
      <c r="C12" s="6" t="s">
        <v>314</v>
      </c>
      <c r="D12" s="6" t="s">
        <v>5</v>
      </c>
      <c r="E12" s="6" t="s">
        <v>111</v>
      </c>
      <c r="F12" s="24" t="s">
        <v>4</v>
      </c>
      <c r="G12" s="6" t="s">
        <v>179</v>
      </c>
      <c r="H12" s="6">
        <v>144</v>
      </c>
      <c r="I12" s="6"/>
      <c r="K12" s="6" t="s">
        <v>251</v>
      </c>
      <c r="L12" s="6">
        <v>-54.88</v>
      </c>
      <c r="M12" s="6" t="s">
        <v>271</v>
      </c>
      <c r="N12" s="6" t="s">
        <v>32</v>
      </c>
      <c r="O12" s="6" t="s">
        <v>31</v>
      </c>
      <c r="P12" s="6">
        <v>0.10290000000000001</v>
      </c>
      <c r="Q12" s="6">
        <v>0.10290000000000001</v>
      </c>
      <c r="R12" s="6"/>
      <c r="S12" s="17"/>
    </row>
    <row r="13" spans="1:19">
      <c r="A13" s="24" t="s">
        <v>63</v>
      </c>
      <c r="B13" s="6" t="s">
        <v>116</v>
      </c>
      <c r="C13" s="6" t="s">
        <v>314</v>
      </c>
      <c r="D13" s="6" t="s">
        <v>12</v>
      </c>
      <c r="E13" s="6" t="s">
        <v>112</v>
      </c>
      <c r="F13" s="24" t="s">
        <v>4</v>
      </c>
      <c r="G13" s="6" t="s">
        <v>179</v>
      </c>
      <c r="H13" s="6">
        <v>253</v>
      </c>
      <c r="I13" s="6">
        <f>AVERAGE(H13:H14)</f>
        <v>203.5</v>
      </c>
      <c r="K13" s="6" t="s">
        <v>253</v>
      </c>
      <c r="L13" s="6">
        <v>78.06</v>
      </c>
      <c r="M13" s="6" t="s">
        <v>272</v>
      </c>
      <c r="N13" s="6" t="s">
        <v>34</v>
      </c>
      <c r="O13" s="6" t="s">
        <v>33</v>
      </c>
      <c r="P13" s="6">
        <v>1.4E-3</v>
      </c>
      <c r="Q13" s="6">
        <v>1.4E-3</v>
      </c>
      <c r="R13" s="6"/>
      <c r="S13" s="17"/>
    </row>
    <row r="14" spans="1:19">
      <c r="A14" s="24" t="s">
        <v>63</v>
      </c>
      <c r="B14" s="6" t="s">
        <v>116</v>
      </c>
      <c r="C14" s="6" t="s">
        <v>314</v>
      </c>
      <c r="D14" s="6" t="s">
        <v>12</v>
      </c>
      <c r="E14" s="6" t="s">
        <v>111</v>
      </c>
      <c r="F14" s="24" t="s">
        <v>4</v>
      </c>
      <c r="G14" s="6" t="s">
        <v>179</v>
      </c>
      <c r="H14" s="6">
        <v>154</v>
      </c>
      <c r="I14" s="6"/>
      <c r="K14" s="9" t="s">
        <v>255</v>
      </c>
      <c r="L14" s="9">
        <v>132.9</v>
      </c>
      <c r="M14" s="9" t="s">
        <v>273</v>
      </c>
      <c r="N14" s="9" t="s">
        <v>34</v>
      </c>
      <c r="O14" s="9" t="s">
        <v>38</v>
      </c>
      <c r="P14" s="9" t="s">
        <v>37</v>
      </c>
      <c r="Q14" s="108">
        <v>3.7105354899999997E-5</v>
      </c>
      <c r="R14" s="9"/>
      <c r="S14" s="17"/>
    </row>
    <row r="15" spans="1:19">
      <c r="A15" s="24" t="s">
        <v>63</v>
      </c>
      <c r="B15" s="6" t="s">
        <v>117</v>
      </c>
      <c r="C15" s="6" t="s">
        <v>314</v>
      </c>
      <c r="D15" s="6" t="s">
        <v>12</v>
      </c>
      <c r="E15" s="6" t="s">
        <v>111</v>
      </c>
      <c r="F15" s="24" t="s">
        <v>4</v>
      </c>
      <c r="G15" s="6" t="s">
        <v>179</v>
      </c>
      <c r="H15" s="6">
        <v>50</v>
      </c>
      <c r="I15" s="6">
        <f>AVERAGE(H15:H16)</f>
        <v>93</v>
      </c>
      <c r="K15" s="68"/>
      <c r="L15" s="68"/>
      <c r="M15" s="68"/>
      <c r="N15" s="68"/>
      <c r="O15" s="68"/>
      <c r="P15" s="68"/>
      <c r="Q15" s="68"/>
      <c r="R15" s="68"/>
      <c r="S15" s="110"/>
    </row>
    <row r="16" spans="1:19">
      <c r="A16" s="24" t="s">
        <v>63</v>
      </c>
      <c r="B16" s="6" t="s">
        <v>117</v>
      </c>
      <c r="C16" s="6" t="s">
        <v>314</v>
      </c>
      <c r="D16" s="6" t="s">
        <v>12</v>
      </c>
      <c r="E16" s="6" t="s">
        <v>112</v>
      </c>
      <c r="F16" s="24" t="s">
        <v>4</v>
      </c>
      <c r="G16" s="6" t="s">
        <v>179</v>
      </c>
      <c r="H16" s="6">
        <v>136</v>
      </c>
      <c r="I16" s="6"/>
      <c r="K16" s="68" t="s">
        <v>98</v>
      </c>
      <c r="L16" s="68" t="s">
        <v>99</v>
      </c>
      <c r="M16" s="68" t="s">
        <v>100</v>
      </c>
      <c r="N16" s="68" t="s">
        <v>88</v>
      </c>
      <c r="O16" s="68" t="s">
        <v>101</v>
      </c>
      <c r="P16" s="68" t="s">
        <v>102</v>
      </c>
      <c r="Q16" s="68" t="s">
        <v>103</v>
      </c>
      <c r="R16" s="68" t="s">
        <v>104</v>
      </c>
      <c r="S16" s="111" t="s">
        <v>105</v>
      </c>
    </row>
    <row r="17" spans="1:28">
      <c r="A17" s="24" t="s">
        <v>63</v>
      </c>
      <c r="B17" s="6" t="s">
        <v>118</v>
      </c>
      <c r="C17" s="6" t="s">
        <v>314</v>
      </c>
      <c r="D17" s="6" t="s">
        <v>12</v>
      </c>
      <c r="E17" s="6" t="s">
        <v>112</v>
      </c>
      <c r="F17" s="24" t="s">
        <v>4</v>
      </c>
      <c r="G17" s="6" t="s">
        <v>282</v>
      </c>
      <c r="H17" s="6">
        <v>220</v>
      </c>
      <c r="I17" s="6">
        <f>AVERAGE(H17:H18)</f>
        <v>198.5</v>
      </c>
      <c r="K17" s="9" t="s">
        <v>294</v>
      </c>
      <c r="L17" s="9">
        <v>273.8</v>
      </c>
      <c r="M17" s="9">
        <v>232.4</v>
      </c>
      <c r="N17" s="9">
        <v>41.38</v>
      </c>
      <c r="O17" s="9">
        <v>16.690000000000001</v>
      </c>
      <c r="P17" s="9">
        <v>14</v>
      </c>
      <c r="Q17" s="9">
        <v>8</v>
      </c>
      <c r="R17" s="9">
        <v>3.5059999999999998</v>
      </c>
      <c r="S17" s="110">
        <v>30</v>
      </c>
    </row>
    <row r="18" spans="1:28">
      <c r="A18" s="24" t="s">
        <v>63</v>
      </c>
      <c r="B18" s="6" t="s">
        <v>118</v>
      </c>
      <c r="C18" s="6" t="s">
        <v>314</v>
      </c>
      <c r="D18" s="6" t="s">
        <v>12</v>
      </c>
      <c r="E18" s="6" t="s">
        <v>111</v>
      </c>
      <c r="F18" s="24" t="s">
        <v>4</v>
      </c>
      <c r="G18" s="6" t="s">
        <v>282</v>
      </c>
      <c r="H18" s="6">
        <v>177</v>
      </c>
      <c r="I18" s="6"/>
      <c r="K18" s="6" t="s">
        <v>295</v>
      </c>
      <c r="L18" s="6">
        <v>273.8</v>
      </c>
      <c r="M18" s="6">
        <v>287.3</v>
      </c>
      <c r="N18" s="6">
        <v>-13.5</v>
      </c>
      <c r="O18" s="6">
        <v>21.35</v>
      </c>
      <c r="P18" s="6">
        <v>14</v>
      </c>
      <c r="Q18" s="6">
        <v>4</v>
      </c>
      <c r="R18" s="9">
        <v>0.89429999999999998</v>
      </c>
      <c r="S18" s="110">
        <v>30</v>
      </c>
    </row>
    <row r="19" spans="1:28">
      <c r="A19" s="6" t="s">
        <v>64</v>
      </c>
      <c r="B19" s="6" t="s">
        <v>28</v>
      </c>
      <c r="C19" s="6" t="s">
        <v>314</v>
      </c>
      <c r="D19" s="6" t="s">
        <v>5</v>
      </c>
      <c r="E19" s="6" t="s">
        <v>112</v>
      </c>
      <c r="F19" s="24" t="s">
        <v>4</v>
      </c>
      <c r="G19" s="6" t="s">
        <v>178</v>
      </c>
      <c r="H19" s="6">
        <v>184</v>
      </c>
      <c r="I19" s="6">
        <f>H19</f>
        <v>184</v>
      </c>
      <c r="K19" s="6" t="s">
        <v>296</v>
      </c>
      <c r="L19" s="6">
        <v>273.8</v>
      </c>
      <c r="M19" s="6">
        <v>154.30000000000001</v>
      </c>
      <c r="N19" s="6">
        <v>119.4</v>
      </c>
      <c r="O19" s="6">
        <v>16.690000000000001</v>
      </c>
      <c r="P19" s="6">
        <v>14</v>
      </c>
      <c r="Q19" s="6">
        <v>8</v>
      </c>
      <c r="R19" s="9">
        <v>10.119999999999999</v>
      </c>
      <c r="S19" s="110">
        <v>30</v>
      </c>
    </row>
    <row r="20" spans="1:28">
      <c r="A20" s="6" t="s">
        <v>64</v>
      </c>
      <c r="B20" s="6" t="s">
        <v>67</v>
      </c>
      <c r="C20" s="6" t="s">
        <v>314</v>
      </c>
      <c r="D20" s="6" t="s">
        <v>5</v>
      </c>
      <c r="E20" s="6" t="s">
        <v>112</v>
      </c>
      <c r="F20" s="24" t="s">
        <v>4</v>
      </c>
      <c r="G20" s="6" t="s">
        <v>178</v>
      </c>
      <c r="H20" s="6">
        <v>232</v>
      </c>
      <c r="I20" s="6">
        <f t="shared" ref="I20:I37" si="0">H20</f>
        <v>232</v>
      </c>
      <c r="K20" s="6" t="s">
        <v>251</v>
      </c>
      <c r="L20" s="6">
        <v>232.4</v>
      </c>
      <c r="M20" s="6">
        <v>287.3</v>
      </c>
      <c r="N20" s="6">
        <v>-54.88</v>
      </c>
      <c r="O20" s="6">
        <v>23.06</v>
      </c>
      <c r="P20" s="6">
        <v>8</v>
      </c>
      <c r="Q20" s="6">
        <v>4</v>
      </c>
      <c r="R20" s="9">
        <v>3.3650000000000002</v>
      </c>
      <c r="S20" s="110">
        <v>30</v>
      </c>
    </row>
    <row r="21" spans="1:28">
      <c r="A21" s="6" t="s">
        <v>64</v>
      </c>
      <c r="B21" s="6" t="s">
        <v>69</v>
      </c>
      <c r="C21" s="6" t="s">
        <v>314</v>
      </c>
      <c r="D21" s="6" t="s">
        <v>12</v>
      </c>
      <c r="E21" s="6" t="s">
        <v>112</v>
      </c>
      <c r="F21" s="24" t="s">
        <v>4</v>
      </c>
      <c r="G21" s="6" t="s">
        <v>178</v>
      </c>
      <c r="H21" s="6">
        <v>269</v>
      </c>
      <c r="I21" s="6">
        <f t="shared" si="0"/>
        <v>269</v>
      </c>
      <c r="K21" s="6" t="s">
        <v>253</v>
      </c>
      <c r="L21" s="6">
        <v>232.4</v>
      </c>
      <c r="M21" s="6">
        <v>154.30000000000001</v>
      </c>
      <c r="N21" s="6">
        <v>78.06</v>
      </c>
      <c r="O21" s="6">
        <v>18.829999999999998</v>
      </c>
      <c r="P21" s="6">
        <v>8</v>
      </c>
      <c r="Q21" s="6">
        <v>8</v>
      </c>
      <c r="R21" s="9">
        <v>5.8630000000000004</v>
      </c>
      <c r="S21" s="110">
        <v>30</v>
      </c>
    </row>
    <row r="22" spans="1:28">
      <c r="A22" s="6" t="s">
        <v>64</v>
      </c>
      <c r="B22" s="6" t="s">
        <v>65</v>
      </c>
      <c r="C22" s="6" t="s">
        <v>314</v>
      </c>
      <c r="D22" s="6" t="s">
        <v>5</v>
      </c>
      <c r="E22" s="6" t="s">
        <v>112</v>
      </c>
      <c r="F22" s="24" t="s">
        <v>4</v>
      </c>
      <c r="G22" s="6" t="s">
        <v>282</v>
      </c>
      <c r="H22" s="6">
        <v>281</v>
      </c>
      <c r="I22" s="6">
        <f t="shared" si="0"/>
        <v>281</v>
      </c>
      <c r="K22" s="6" t="s">
        <v>255</v>
      </c>
      <c r="L22" s="6">
        <v>287.3</v>
      </c>
      <c r="M22" s="6">
        <v>154.30000000000001</v>
      </c>
      <c r="N22" s="6">
        <v>132.9</v>
      </c>
      <c r="O22" s="6">
        <v>23.06</v>
      </c>
      <c r="P22" s="6">
        <v>4</v>
      </c>
      <c r="Q22" s="6">
        <v>8</v>
      </c>
      <c r="R22" s="9">
        <v>8.1530000000000005</v>
      </c>
      <c r="S22" s="110">
        <v>30</v>
      </c>
    </row>
    <row r="23" spans="1:28">
      <c r="A23" s="6" t="s">
        <v>64</v>
      </c>
      <c r="B23" s="6" t="s">
        <v>66</v>
      </c>
      <c r="C23" s="6" t="s">
        <v>314</v>
      </c>
      <c r="D23" s="6" t="s">
        <v>5</v>
      </c>
      <c r="E23" s="6" t="s">
        <v>112</v>
      </c>
      <c r="F23" s="24" t="s">
        <v>4</v>
      </c>
      <c r="G23" s="6" t="s">
        <v>282</v>
      </c>
      <c r="H23" s="6">
        <v>245</v>
      </c>
      <c r="I23" s="6">
        <f t="shared" si="0"/>
        <v>245</v>
      </c>
      <c r="K23" s="17"/>
      <c r="L23" s="17"/>
      <c r="M23" s="17"/>
      <c r="N23" s="17"/>
      <c r="O23" s="17"/>
      <c r="P23" s="17"/>
      <c r="Q23" s="17"/>
      <c r="R23" s="17"/>
      <c r="S23" s="96"/>
    </row>
    <row r="24" spans="1:28">
      <c r="A24" s="6" t="s">
        <v>64</v>
      </c>
      <c r="B24" s="6" t="s">
        <v>68</v>
      </c>
      <c r="C24" s="6" t="s">
        <v>314</v>
      </c>
      <c r="D24" s="6" t="s">
        <v>12</v>
      </c>
      <c r="E24" s="6" t="s">
        <v>112</v>
      </c>
      <c r="F24" s="24" t="s">
        <v>4</v>
      </c>
      <c r="G24" s="6" t="s">
        <v>282</v>
      </c>
      <c r="H24" s="6">
        <v>237</v>
      </c>
      <c r="I24" s="6">
        <f t="shared" si="0"/>
        <v>237</v>
      </c>
      <c r="K24" s="71" t="s">
        <v>297</v>
      </c>
      <c r="L24" s="17"/>
      <c r="M24" s="17"/>
      <c r="N24" s="17"/>
      <c r="O24" s="17"/>
      <c r="P24" s="17"/>
      <c r="Q24" s="17"/>
      <c r="R24" s="96"/>
      <c r="S24" s="96"/>
    </row>
    <row r="25" spans="1:28">
      <c r="A25" s="6" t="s">
        <v>64</v>
      </c>
      <c r="B25" s="6" t="s">
        <v>70</v>
      </c>
      <c r="C25" s="6" t="s">
        <v>314</v>
      </c>
      <c r="D25" s="6" t="s">
        <v>5</v>
      </c>
      <c r="E25" s="6" t="s">
        <v>112</v>
      </c>
      <c r="F25" s="24" t="s">
        <v>4</v>
      </c>
      <c r="G25" s="6" t="s">
        <v>282</v>
      </c>
      <c r="H25" s="6">
        <v>317</v>
      </c>
      <c r="I25" s="6">
        <f t="shared" si="0"/>
        <v>317</v>
      </c>
      <c r="K25" s="17" t="s">
        <v>304</v>
      </c>
      <c r="L25" s="17" t="s">
        <v>299</v>
      </c>
      <c r="M25" s="17"/>
      <c r="N25" s="17"/>
      <c r="O25" s="17"/>
      <c r="P25" s="17"/>
      <c r="Q25" s="17"/>
      <c r="R25" s="96"/>
      <c r="S25" s="96"/>
    </row>
    <row r="26" spans="1:28">
      <c r="A26" s="6" t="s">
        <v>64</v>
      </c>
      <c r="B26" s="6" t="s">
        <v>71</v>
      </c>
      <c r="C26" s="6" t="s">
        <v>314</v>
      </c>
      <c r="D26" s="6" t="s">
        <v>12</v>
      </c>
      <c r="E26" s="6" t="s">
        <v>112</v>
      </c>
      <c r="F26" s="24" t="s">
        <v>4</v>
      </c>
      <c r="G26" s="6" t="s">
        <v>282</v>
      </c>
      <c r="H26" s="6">
        <v>295</v>
      </c>
      <c r="I26" s="6">
        <f t="shared" si="0"/>
        <v>295</v>
      </c>
      <c r="K26" s="17" t="s">
        <v>308</v>
      </c>
      <c r="L26" s="17" t="s">
        <v>299</v>
      </c>
      <c r="M26" s="17"/>
      <c r="N26" s="17"/>
      <c r="O26" s="17"/>
      <c r="P26" s="17"/>
      <c r="Q26" s="17"/>
      <c r="R26" s="96"/>
      <c r="S26" s="96"/>
    </row>
    <row r="27" spans="1:28">
      <c r="A27" s="24" t="s">
        <v>119</v>
      </c>
      <c r="B27" s="6" t="s">
        <v>82</v>
      </c>
      <c r="C27" s="6" t="s">
        <v>314</v>
      </c>
      <c r="D27" s="6" t="s">
        <v>5</v>
      </c>
      <c r="E27" s="6" t="s">
        <v>112</v>
      </c>
      <c r="F27" s="24" t="s">
        <v>4</v>
      </c>
      <c r="G27" s="6" t="s">
        <v>178</v>
      </c>
      <c r="H27" s="6">
        <v>212</v>
      </c>
      <c r="I27" s="6">
        <f t="shared" si="0"/>
        <v>212</v>
      </c>
      <c r="K27" s="17" t="s">
        <v>310</v>
      </c>
      <c r="L27" s="17" t="s">
        <v>299</v>
      </c>
      <c r="M27" s="17"/>
      <c r="N27" s="17"/>
      <c r="O27" s="17"/>
      <c r="P27" s="17"/>
      <c r="Q27" s="17"/>
      <c r="R27" s="96"/>
      <c r="S27" s="96"/>
    </row>
    <row r="28" spans="1:28">
      <c r="A28" s="24" t="s">
        <v>119</v>
      </c>
      <c r="B28" s="6" t="s">
        <v>83</v>
      </c>
      <c r="C28" s="6" t="s">
        <v>314</v>
      </c>
      <c r="D28" s="6" t="s">
        <v>5</v>
      </c>
      <c r="E28" s="6" t="s">
        <v>112</v>
      </c>
      <c r="F28" s="24" t="s">
        <v>4</v>
      </c>
      <c r="G28" s="6" t="s">
        <v>178</v>
      </c>
      <c r="H28" s="6">
        <v>236</v>
      </c>
      <c r="I28" s="6">
        <f t="shared" si="0"/>
        <v>236</v>
      </c>
      <c r="K28" s="17" t="s">
        <v>309</v>
      </c>
      <c r="L28" s="17" t="s">
        <v>301</v>
      </c>
      <c r="M28" s="17"/>
      <c r="N28" s="17"/>
      <c r="O28" s="17"/>
      <c r="P28" s="17"/>
      <c r="Q28" s="17"/>
      <c r="R28" s="96"/>
      <c r="S28" s="96"/>
    </row>
    <row r="29" spans="1:28">
      <c r="A29" s="24" t="s">
        <v>119</v>
      </c>
      <c r="B29" s="6" t="s">
        <v>41</v>
      </c>
      <c r="C29" s="6" t="s">
        <v>314</v>
      </c>
      <c r="D29" s="6" t="s">
        <v>12</v>
      </c>
      <c r="E29" s="6" t="s">
        <v>112</v>
      </c>
      <c r="F29" s="24" t="s">
        <v>4</v>
      </c>
      <c r="G29" s="24" t="s">
        <v>178</v>
      </c>
      <c r="H29" s="6">
        <v>184</v>
      </c>
      <c r="I29" s="6">
        <f t="shared" si="0"/>
        <v>184</v>
      </c>
      <c r="R29" s="18"/>
      <c r="S29" s="18"/>
    </row>
    <row r="30" spans="1:28">
      <c r="A30" s="24" t="s">
        <v>119</v>
      </c>
      <c r="B30" s="6" t="s">
        <v>30</v>
      </c>
      <c r="C30" s="6" t="s">
        <v>314</v>
      </c>
      <c r="D30" s="6" t="s">
        <v>5</v>
      </c>
      <c r="E30" s="6" t="s">
        <v>112</v>
      </c>
      <c r="F30" s="24" t="s">
        <v>4</v>
      </c>
      <c r="G30" s="6" t="s">
        <v>282</v>
      </c>
      <c r="H30" s="6">
        <v>281</v>
      </c>
      <c r="I30" s="6">
        <f t="shared" si="0"/>
        <v>281</v>
      </c>
      <c r="T30" s="21"/>
      <c r="U30" s="18"/>
      <c r="V30" s="18"/>
      <c r="W30" s="18"/>
      <c r="X30" s="18"/>
      <c r="Y30" s="18"/>
      <c r="Z30" s="18"/>
      <c r="AA30" s="18"/>
      <c r="AB30" s="18"/>
    </row>
    <row r="31" spans="1:28">
      <c r="A31" s="24" t="s">
        <v>119</v>
      </c>
      <c r="B31" s="6" t="s">
        <v>36</v>
      </c>
      <c r="C31" s="6" t="s">
        <v>314</v>
      </c>
      <c r="D31" s="6" t="s">
        <v>12</v>
      </c>
      <c r="E31" s="6" t="s">
        <v>112</v>
      </c>
      <c r="F31" s="24" t="s">
        <v>4</v>
      </c>
      <c r="G31" s="6" t="s">
        <v>282</v>
      </c>
      <c r="H31" s="6">
        <v>258</v>
      </c>
      <c r="I31" s="6">
        <f t="shared" si="0"/>
        <v>258</v>
      </c>
    </row>
    <row r="32" spans="1:28">
      <c r="A32" s="24" t="s">
        <v>119</v>
      </c>
      <c r="B32" s="6" t="s">
        <v>39</v>
      </c>
      <c r="C32" s="6" t="s">
        <v>314</v>
      </c>
      <c r="D32" s="6" t="s">
        <v>12</v>
      </c>
      <c r="E32" s="6" t="s">
        <v>112</v>
      </c>
      <c r="F32" s="24" t="s">
        <v>4</v>
      </c>
      <c r="G32" s="6" t="s">
        <v>282</v>
      </c>
      <c r="H32" s="6">
        <v>253</v>
      </c>
      <c r="I32" s="6">
        <f t="shared" si="0"/>
        <v>253</v>
      </c>
    </row>
    <row r="33" spans="1:9">
      <c r="A33" s="24" t="s">
        <v>72</v>
      </c>
      <c r="B33" s="6" t="s">
        <v>76</v>
      </c>
      <c r="C33" s="6" t="s">
        <v>314</v>
      </c>
      <c r="D33" s="24" t="s">
        <v>12</v>
      </c>
      <c r="E33" s="6" t="s">
        <v>112</v>
      </c>
      <c r="F33" s="24" t="s">
        <v>4</v>
      </c>
      <c r="G33" s="24" t="s">
        <v>178</v>
      </c>
      <c r="H33" s="6">
        <v>273</v>
      </c>
      <c r="I33" s="6">
        <f t="shared" si="0"/>
        <v>273</v>
      </c>
    </row>
    <row r="34" spans="1:9">
      <c r="A34" s="24" t="s">
        <v>72</v>
      </c>
      <c r="B34" s="6" t="s">
        <v>77</v>
      </c>
      <c r="C34" s="6" t="s">
        <v>314</v>
      </c>
      <c r="D34" s="24" t="s">
        <v>12</v>
      </c>
      <c r="E34" s="6" t="s">
        <v>112</v>
      </c>
      <c r="F34" s="24" t="s">
        <v>17</v>
      </c>
      <c r="G34" s="24" t="s">
        <v>178</v>
      </c>
      <c r="H34" s="6">
        <v>269</v>
      </c>
      <c r="I34" s="6">
        <f t="shared" si="0"/>
        <v>269</v>
      </c>
    </row>
    <row r="35" spans="1:9">
      <c r="A35" s="24" t="s">
        <v>72</v>
      </c>
      <c r="B35" s="6" t="s">
        <v>78</v>
      </c>
      <c r="C35" s="6" t="s">
        <v>314</v>
      </c>
      <c r="D35" s="24" t="s">
        <v>12</v>
      </c>
      <c r="E35" s="6" t="s">
        <v>112</v>
      </c>
      <c r="F35" s="24" t="s">
        <v>4</v>
      </c>
      <c r="G35" s="24" t="s">
        <v>179</v>
      </c>
      <c r="H35" s="6">
        <v>143</v>
      </c>
      <c r="I35" s="6">
        <f t="shared" si="0"/>
        <v>143</v>
      </c>
    </row>
    <row r="36" spans="1:9">
      <c r="A36" s="24" t="s">
        <v>72</v>
      </c>
      <c r="B36" s="6" t="s">
        <v>79</v>
      </c>
      <c r="C36" s="6" t="s">
        <v>314</v>
      </c>
      <c r="D36" s="24" t="s">
        <v>12</v>
      </c>
      <c r="E36" s="6" t="s">
        <v>112</v>
      </c>
      <c r="F36" s="24" t="s">
        <v>4</v>
      </c>
      <c r="G36" s="24" t="s">
        <v>179</v>
      </c>
      <c r="H36" s="6">
        <v>174</v>
      </c>
      <c r="I36" s="6">
        <f t="shared" si="0"/>
        <v>174</v>
      </c>
    </row>
    <row r="37" spans="1:9">
      <c r="A37" s="24" t="s">
        <v>72</v>
      </c>
      <c r="B37" s="6" t="s">
        <v>80</v>
      </c>
      <c r="C37" s="6" t="s">
        <v>314</v>
      </c>
      <c r="D37" s="24" t="s">
        <v>12</v>
      </c>
      <c r="E37" s="6" t="s">
        <v>112</v>
      </c>
      <c r="F37" s="24" t="s">
        <v>4</v>
      </c>
      <c r="G37" s="24" t="s">
        <v>179</v>
      </c>
      <c r="H37" s="6">
        <v>135</v>
      </c>
      <c r="I37" s="6">
        <f t="shared" si="0"/>
        <v>135</v>
      </c>
    </row>
    <row r="38" spans="1:9">
      <c r="A38" s="24" t="s">
        <v>72</v>
      </c>
      <c r="B38" s="6" t="s">
        <v>81</v>
      </c>
      <c r="C38" s="6" t="s">
        <v>314</v>
      </c>
      <c r="D38" s="24" t="s">
        <v>5</v>
      </c>
      <c r="E38" s="6" t="s">
        <v>112</v>
      </c>
      <c r="F38" s="24" t="s">
        <v>4</v>
      </c>
      <c r="G38" s="24" t="s">
        <v>179</v>
      </c>
      <c r="H38" s="6">
        <v>179</v>
      </c>
      <c r="I38" s="6">
        <f>AVERAGE(H38:H39)</f>
        <v>162.5</v>
      </c>
    </row>
    <row r="39" spans="1:9">
      <c r="A39" s="24" t="s">
        <v>72</v>
      </c>
      <c r="B39" s="6" t="s">
        <v>81</v>
      </c>
      <c r="C39" s="6" t="s">
        <v>314</v>
      </c>
      <c r="D39" s="24" t="s">
        <v>5</v>
      </c>
      <c r="E39" s="6" t="s">
        <v>111</v>
      </c>
      <c r="F39" s="24" t="s">
        <v>4</v>
      </c>
      <c r="G39" s="24" t="s">
        <v>179</v>
      </c>
      <c r="H39" s="6">
        <v>146</v>
      </c>
      <c r="I39" s="6"/>
    </row>
    <row r="40" spans="1:9">
      <c r="A40" s="24" t="s">
        <v>72</v>
      </c>
      <c r="B40" s="6" t="s">
        <v>57</v>
      </c>
      <c r="C40" s="6" t="s">
        <v>314</v>
      </c>
      <c r="D40" s="24" t="s">
        <v>12</v>
      </c>
      <c r="E40" s="6" t="s">
        <v>112</v>
      </c>
      <c r="F40" s="24" t="s">
        <v>4</v>
      </c>
      <c r="G40" s="24" t="s">
        <v>22</v>
      </c>
      <c r="H40" s="6">
        <v>311</v>
      </c>
      <c r="I40" s="6">
        <f>H40</f>
        <v>311</v>
      </c>
    </row>
    <row r="41" spans="1:9">
      <c r="A41" s="24" t="s">
        <v>72</v>
      </c>
      <c r="B41" s="6" t="s">
        <v>120</v>
      </c>
      <c r="C41" s="6" t="s">
        <v>314</v>
      </c>
      <c r="D41" s="24" t="s">
        <v>5</v>
      </c>
      <c r="E41" s="6" t="s">
        <v>112</v>
      </c>
      <c r="F41" s="24" t="s">
        <v>4</v>
      </c>
      <c r="G41" s="6" t="s">
        <v>282</v>
      </c>
      <c r="H41" s="6">
        <v>327</v>
      </c>
      <c r="I41" s="6">
        <f t="shared" ref="I41:I45" si="1">H41</f>
        <v>327</v>
      </c>
    </row>
    <row r="42" spans="1:9">
      <c r="A42" s="24" t="s">
        <v>72</v>
      </c>
      <c r="B42" s="6" t="s">
        <v>56</v>
      </c>
      <c r="C42" s="6" t="s">
        <v>314</v>
      </c>
      <c r="D42" s="24" t="s">
        <v>12</v>
      </c>
      <c r="E42" s="6" t="s">
        <v>112</v>
      </c>
      <c r="F42" s="24" t="s">
        <v>17</v>
      </c>
      <c r="G42" s="6" t="s">
        <v>282</v>
      </c>
      <c r="H42" s="6">
        <v>264</v>
      </c>
      <c r="I42" s="6">
        <f t="shared" si="1"/>
        <v>264</v>
      </c>
    </row>
    <row r="43" spans="1:9">
      <c r="A43" s="24" t="s">
        <v>72</v>
      </c>
      <c r="B43" s="6" t="s">
        <v>73</v>
      </c>
      <c r="C43" s="6" t="s">
        <v>314</v>
      </c>
      <c r="D43" s="24" t="s">
        <v>5</v>
      </c>
      <c r="E43" s="6" t="s">
        <v>112</v>
      </c>
      <c r="F43" s="24" t="s">
        <v>4</v>
      </c>
      <c r="G43" s="6" t="s">
        <v>282</v>
      </c>
      <c r="H43" s="6">
        <v>319</v>
      </c>
      <c r="I43" s="6">
        <f t="shared" si="1"/>
        <v>319</v>
      </c>
    </row>
    <row r="44" spans="1:9">
      <c r="A44" s="24" t="s">
        <v>72</v>
      </c>
      <c r="B44" s="6" t="s">
        <v>74</v>
      </c>
      <c r="C44" s="6" t="s">
        <v>314</v>
      </c>
      <c r="D44" s="24" t="s">
        <v>12</v>
      </c>
      <c r="E44" s="6" t="s">
        <v>112</v>
      </c>
      <c r="F44" s="24" t="s">
        <v>4</v>
      </c>
      <c r="G44" s="6" t="s">
        <v>282</v>
      </c>
      <c r="H44" s="6">
        <v>296</v>
      </c>
      <c r="I44" s="6">
        <f t="shared" si="1"/>
        <v>296</v>
      </c>
    </row>
    <row r="45" spans="1:9">
      <c r="A45" s="24" t="s">
        <v>72</v>
      </c>
      <c r="B45" s="6" t="s">
        <v>75</v>
      </c>
      <c r="C45" s="6" t="s">
        <v>314</v>
      </c>
      <c r="D45" s="24" t="s">
        <v>5</v>
      </c>
      <c r="E45" s="6" t="s">
        <v>112</v>
      </c>
      <c r="F45" s="24" t="s">
        <v>4</v>
      </c>
      <c r="G45" s="6" t="s">
        <v>282</v>
      </c>
      <c r="H45" s="6">
        <v>261</v>
      </c>
      <c r="I45" s="6">
        <f t="shared" si="1"/>
        <v>261</v>
      </c>
    </row>
    <row r="46" spans="1:9">
      <c r="A46" s="25" t="s">
        <v>3</v>
      </c>
      <c r="B46" s="26"/>
      <c r="C46" s="26"/>
      <c r="D46" s="26"/>
      <c r="E46" s="26"/>
      <c r="F46" s="19"/>
      <c r="G46" s="26"/>
      <c r="H46" t="s">
        <v>121</v>
      </c>
    </row>
    <row r="47" spans="1:9">
      <c r="A47" s="26" t="s">
        <v>1</v>
      </c>
      <c r="B47" s="26"/>
      <c r="C47" s="26"/>
      <c r="D47" s="26"/>
      <c r="E47" s="26"/>
      <c r="F47" s="19"/>
      <c r="G47" s="26"/>
    </row>
    <row r="48" spans="1:9">
      <c r="A48" s="26" t="s">
        <v>0</v>
      </c>
      <c r="B48" s="26"/>
      <c r="C48" s="26"/>
      <c r="D48" s="26"/>
      <c r="E48" s="26"/>
      <c r="F48" s="19"/>
      <c r="G48" s="26"/>
    </row>
  </sheetData>
  <sortState xmlns:xlrd2="http://schemas.microsoft.com/office/spreadsheetml/2017/richdata2" ref="A33:H45">
    <sortCondition ref="G33:G45"/>
  </sortState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EDF8c</vt:lpstr>
      <vt:lpstr>EDF8d</vt:lpstr>
      <vt:lpstr>EDF8e</vt:lpstr>
      <vt:lpstr>EDF8f</vt:lpstr>
      <vt:lpstr>EDF8g</vt:lpstr>
      <vt:lpstr>EDF8h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Mäkinen, Taija M</cp:lastModifiedBy>
  <dcterms:created xsi:type="dcterms:W3CDTF">2024-11-16T07:47:38Z</dcterms:created>
  <dcterms:modified xsi:type="dcterms:W3CDTF">2025-04-03T06:55:02Z</dcterms:modified>
</cp:coreProperties>
</file>