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ima352/Desktop/PAPERS/2025 VM Kraft/Final/Source Data Final/"/>
    </mc:Choice>
  </mc:AlternateContent>
  <xr:revisionPtr revIDLastSave="0" documentId="13_ncr:1_{048E41FF-8F94-354F-998B-5426FD97868D}" xr6:coauthVersionLast="47" xr6:coauthVersionMax="47" xr10:uidLastSave="{00000000-0000-0000-0000-000000000000}"/>
  <bookViews>
    <workbookView xWindow="5200" yWindow="500" windowWidth="20800" windowHeight="16880" activeTab="3" xr2:uid="{4709E299-ACB7-4746-BAAB-427563E8820C}"/>
  </bookViews>
  <sheets>
    <sheet name="EDF9a" sheetId="3" r:id="rId1"/>
    <sheet name="EDF9c" sheetId="1" r:id="rId2"/>
    <sheet name="EDF9d" sheetId="2" r:id="rId3"/>
    <sheet name="EDF9f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6" i="1" s="1"/>
  <c r="I9" i="4"/>
  <c r="I7" i="4"/>
  <c r="I5" i="4"/>
  <c r="H16" i="4"/>
  <c r="H15" i="4"/>
  <c r="H14" i="4"/>
  <c r="H13" i="4"/>
  <c r="H12" i="4"/>
  <c r="H11" i="4"/>
  <c r="H10" i="4"/>
  <c r="H9" i="4"/>
  <c r="H8" i="4"/>
  <c r="H7" i="4"/>
  <c r="H6" i="4"/>
  <c r="H5" i="4"/>
  <c r="G16" i="4"/>
  <c r="I11" i="4"/>
  <c r="I13" i="4"/>
  <c r="I15" i="4"/>
  <c r="J21" i="1" l="1"/>
  <c r="J20" i="1"/>
  <c r="K20" i="1" s="1"/>
  <c r="J19" i="1"/>
  <c r="J18" i="1"/>
  <c r="K18" i="1" s="1"/>
  <c r="J17" i="1"/>
  <c r="J16" i="1"/>
  <c r="K16" i="1" s="1"/>
  <c r="J15" i="1"/>
  <c r="K15" i="1" s="1"/>
  <c r="J13" i="1"/>
  <c r="K21" i="1"/>
  <c r="J27" i="1"/>
  <c r="K27" i="1" s="1"/>
  <c r="J11" i="1"/>
  <c r="J14" i="1"/>
  <c r="K13" i="1" s="1"/>
  <c r="J5" i="1"/>
  <c r="K5" i="1" s="1"/>
  <c r="J28" i="1"/>
  <c r="K28" i="1" s="1"/>
  <c r="J12" i="1"/>
  <c r="K12" i="1" s="1"/>
  <c r="J26" i="1"/>
  <c r="J10" i="1"/>
  <c r="J25" i="1"/>
  <c r="J9" i="1"/>
  <c r="J24" i="1"/>
  <c r="K24" i="1" s="1"/>
  <c r="J8" i="1"/>
  <c r="K8" i="1" s="1"/>
  <c r="J23" i="1"/>
  <c r="K23" i="1" s="1"/>
  <c r="J7" i="1"/>
  <c r="K6" i="1" s="1"/>
  <c r="J22" i="1"/>
  <c r="I26" i="3"/>
  <c r="J9" i="3" s="1"/>
  <c r="K25" i="1" l="1"/>
  <c r="K10" i="1"/>
  <c r="J24" i="3"/>
  <c r="J26" i="3"/>
  <c r="J23" i="3"/>
  <c r="K23" i="3" s="1"/>
  <c r="J25" i="3"/>
  <c r="K25" i="3" s="1"/>
  <c r="J6" i="3"/>
  <c r="J5" i="3"/>
  <c r="J22" i="3"/>
  <c r="J18" i="3"/>
  <c r="J11" i="3"/>
  <c r="K11" i="3" s="1"/>
  <c r="J8" i="3"/>
  <c r="J7" i="3"/>
  <c r="K7" i="3" s="1"/>
  <c r="J13" i="3"/>
  <c r="K13" i="3" s="1"/>
  <c r="J21" i="3"/>
  <c r="K21" i="3" s="1"/>
  <c r="J20" i="3"/>
  <c r="J19" i="3"/>
  <c r="K19" i="3" s="1"/>
  <c r="J17" i="3"/>
  <c r="J12" i="3"/>
  <c r="J16" i="3"/>
  <c r="J15" i="3"/>
  <c r="K15" i="3" s="1"/>
  <c r="J10" i="3"/>
  <c r="K9" i="3" s="1"/>
  <c r="J14" i="3"/>
  <c r="K5" i="3" l="1"/>
  <c r="K17" i="3"/>
  <c r="J43" i="2"/>
  <c r="K43" i="2" s="1"/>
  <c r="J44" i="2"/>
  <c r="K44" i="2" s="1"/>
  <c r="J31" i="2"/>
  <c r="K31" i="2" s="1"/>
  <c r="J45" i="2"/>
  <c r="J46" i="2"/>
  <c r="J32" i="2"/>
  <c r="K32" i="2" s="1"/>
  <c r="J33" i="2"/>
  <c r="J34" i="2"/>
  <c r="J47" i="2"/>
  <c r="K47" i="2" s="1"/>
  <c r="J48" i="2"/>
  <c r="J35" i="2"/>
  <c r="J36" i="2"/>
  <c r="J49" i="2"/>
  <c r="J50" i="2"/>
  <c r="J37" i="2"/>
  <c r="J39" i="2"/>
  <c r="K39" i="2" s="1"/>
  <c r="J40" i="2"/>
  <c r="J38" i="2"/>
  <c r="J51" i="2"/>
  <c r="K51" i="2" s="1"/>
  <c r="J41" i="2"/>
  <c r="K41" i="2" s="1"/>
  <c r="J52" i="2"/>
  <c r="K52" i="2" s="1"/>
  <c r="J53" i="2"/>
  <c r="K53" i="2" s="1"/>
  <c r="J42" i="2"/>
  <c r="K42" i="2" s="1"/>
  <c r="J54" i="2"/>
  <c r="J55" i="2"/>
  <c r="K55" i="2" s="1"/>
  <c r="J56" i="2"/>
  <c r="K56" i="2" s="1"/>
  <c r="J30" i="2"/>
  <c r="K30" i="2" s="1"/>
  <c r="J5" i="2"/>
  <c r="J6" i="2"/>
  <c r="J16" i="2"/>
  <c r="K16" i="2" s="1"/>
  <c r="J17" i="2"/>
  <c r="J18" i="2"/>
  <c r="J7" i="2"/>
  <c r="K7" i="2" s="1"/>
  <c r="J19" i="2"/>
  <c r="K19" i="2" s="1"/>
  <c r="J8" i="2"/>
  <c r="J9" i="2"/>
  <c r="J10" i="2"/>
  <c r="J11" i="2"/>
  <c r="J20" i="2"/>
  <c r="J21" i="2"/>
  <c r="J22" i="2"/>
  <c r="J23" i="2"/>
  <c r="J12" i="2"/>
  <c r="K12" i="2" s="1"/>
  <c r="J24" i="2"/>
  <c r="J25" i="2"/>
  <c r="J13" i="2"/>
  <c r="K13" i="2" s="1"/>
  <c r="J26" i="2"/>
  <c r="J27" i="2"/>
  <c r="J15" i="2"/>
  <c r="K15" i="2" s="1"/>
  <c r="J14" i="2"/>
  <c r="J28" i="2"/>
  <c r="K28" i="2" s="1"/>
  <c r="K49" i="2" l="1"/>
  <c r="K35" i="2"/>
  <c r="K10" i="2"/>
  <c r="K5" i="2"/>
  <c r="K33" i="2"/>
  <c r="K45" i="2"/>
  <c r="K8" i="2"/>
  <c r="K37" i="2"/>
  <c r="K26" i="2"/>
  <c r="K17" i="2"/>
  <c r="K24" i="2"/>
  <c r="K22" i="2"/>
  <c r="K20" i="2"/>
</calcChain>
</file>

<file path=xl/sharedStrings.xml><?xml version="1.0" encoding="utf-8"?>
<sst xmlns="http://schemas.openxmlformats.org/spreadsheetml/2006/main" count="860" uniqueCount="150">
  <si>
    <t>Late treatment scheme (n=/&gt; 4/ treatment; N=2)</t>
  </si>
  <si>
    <t>experimental ID*</t>
  </si>
  <si>
    <t>gender</t>
  </si>
  <si>
    <t>ear</t>
  </si>
  <si>
    <t>genotype</t>
  </si>
  <si>
    <t>treatment</t>
  </si>
  <si>
    <t xml:space="preserve">average EMCN area in % </t>
  </si>
  <si>
    <t>LDL184</t>
  </si>
  <si>
    <t>#27</t>
  </si>
  <si>
    <t>f</t>
  </si>
  <si>
    <t>Left</t>
  </si>
  <si>
    <t>#03</t>
  </si>
  <si>
    <t>Right</t>
  </si>
  <si>
    <t>#24</t>
  </si>
  <si>
    <t>LDL207</t>
  </si>
  <si>
    <t>#04</t>
  </si>
  <si>
    <t>#16</t>
  </si>
  <si>
    <t>Rapa</t>
  </si>
  <si>
    <t>#17</t>
  </si>
  <si>
    <t>#18</t>
  </si>
  <si>
    <t>#50</t>
  </si>
  <si>
    <t>m</t>
  </si>
  <si>
    <t>#25</t>
  </si>
  <si>
    <t>#07</t>
  </si>
  <si>
    <t>#06</t>
  </si>
  <si>
    <t>#30</t>
  </si>
  <si>
    <t>#05</t>
  </si>
  <si>
    <t>#91</t>
  </si>
  <si>
    <t>* ID indicates individual experiements (N)</t>
  </si>
  <si>
    <t>Vhcl</t>
  </si>
  <si>
    <t>Late treatment scheme (n=/&gt; 2/ treatment and gender; N=2)</t>
  </si>
  <si>
    <t>#26</t>
  </si>
  <si>
    <t>#47</t>
  </si>
  <si>
    <t>#28</t>
  </si>
  <si>
    <t>#48</t>
  </si>
  <si>
    <t>#01</t>
  </si>
  <si>
    <t>#02</t>
  </si>
  <si>
    <t>#15</t>
  </si>
  <si>
    <t>#11</t>
  </si>
  <si>
    <t>#12</t>
  </si>
  <si>
    <t>#08</t>
  </si>
  <si>
    <t>#29</t>
  </si>
  <si>
    <t>#14</t>
  </si>
  <si>
    <t>#21</t>
  </si>
  <si>
    <t>#20</t>
  </si>
  <si>
    <t>#22</t>
  </si>
  <si>
    <t>*** displayed in figure</t>
  </si>
  <si>
    <t>Pik3caH1047R; Cre-</t>
  </si>
  <si>
    <t>Pik3caH1047R; Cre+</t>
  </si>
  <si>
    <t>LDL0012</t>
  </si>
  <si>
    <t>Vehicle</t>
  </si>
  <si>
    <t>LDL001</t>
  </si>
  <si>
    <t>    P value</t>
  </si>
  <si>
    <t>    P value summary</t>
  </si>
  <si>
    <t>*</t>
  </si>
  <si>
    <t>    Significantly different (P &lt; 0.05)?</t>
  </si>
  <si>
    <t>Yes</t>
  </si>
  <si>
    <t>    One- or two-tailed P value?</t>
  </si>
  <si>
    <t>Two-tailed</t>
  </si>
  <si>
    <t>    t, df</t>
  </si>
  <si>
    <t>How big is the difference?</t>
  </si>
  <si>
    <t>    95% confidence interval</t>
  </si>
  <si>
    <t>    R squared (eta squared)</t>
  </si>
  <si>
    <t>F test to compare variances</t>
  </si>
  <si>
    <t>    F, DFn, Dfd</t>
  </si>
  <si>
    <t>ns</t>
  </si>
  <si>
    <t>No</t>
  </si>
  <si>
    <t>Data analyzed</t>
  </si>
  <si>
    <t xml:space="preserve">Statistics: unpaired t test </t>
  </si>
  <si>
    <t>Vessel area expansion in % (ear)</t>
  </si>
  <si>
    <t>t=2,709, df=7</t>
  </si>
  <si>
    <t>-28,75 ± 10,61</t>
  </si>
  <si>
    <t>-53,85 to -3,657</t>
  </si>
  <si>
    <t>4,248, 3, 4</t>
  </si>
  <si>
    <t>EMCN area in % (ear)</t>
  </si>
  <si>
    <t>EMCN area in % (mouse)***</t>
  </si>
  <si>
    <t>Rapa+BAY-826</t>
  </si>
  <si>
    <t>BAY-826</t>
  </si>
  <si>
    <t>Number of families</t>
  </si>
  <si>
    <t>Number of comparisons per family</t>
  </si>
  <si>
    <t>Alpha</t>
  </si>
  <si>
    <t>Tukey's multiple comparisons test</t>
  </si>
  <si>
    <t>Mean Diff,</t>
  </si>
  <si>
    <t>95,00% CI of diff,</t>
  </si>
  <si>
    <t>Below threshold?</t>
  </si>
  <si>
    <t>Summary</t>
  </si>
  <si>
    <t>Adjusted P Value</t>
  </si>
  <si>
    <t>  Vehicle vs. BAY-826</t>
  </si>
  <si>
    <t>  Vehicle vs. Rapa</t>
  </si>
  <si>
    <t>  BAY-826 vs. Rapa</t>
  </si>
  <si>
    <t>Test details</t>
  </si>
  <si>
    <t>Mean 1</t>
  </si>
  <si>
    <t>Mean 2</t>
  </si>
  <si>
    <t>SE of diff,</t>
  </si>
  <si>
    <t>n1</t>
  </si>
  <si>
    <t>n2</t>
  </si>
  <si>
    <t>q</t>
  </si>
  <si>
    <t>Late treatment scheme (n=/&gt; 3/ treatment; N=2)</t>
  </si>
  <si>
    <t>LDL4</t>
  </si>
  <si>
    <t>mouse ID</t>
  </si>
  <si>
    <t xml:space="preserve">**measurement done in ImageJ </t>
  </si>
  <si>
    <t>EMCN area in % (ear)**</t>
  </si>
  <si>
    <t xml:space="preserve">** measurement done in ImageJ </t>
  </si>
  <si>
    <t>TIE2-AAV-ECD treatment effect (n= 3/ treatment; N=1)</t>
  </si>
  <si>
    <t>    Sample size, column B</t>
  </si>
  <si>
    <t>    Difference between means (B - A) ± SEM</t>
  </si>
  <si>
    <t>    Sample size, column A</t>
  </si>
  <si>
    <t>Statistics (Ordinary one-way ANOVA, multiple comparison)</t>
  </si>
  <si>
    <t>** measurement done in ImageJ</t>
  </si>
  <si>
    <t>***displayed in figure</t>
  </si>
  <si>
    <t>EMCN area in %**</t>
  </si>
  <si>
    <t>Vessel area expansion in % (mouse) ***</t>
  </si>
  <si>
    <t>t=0,2387, df=4</t>
  </si>
  <si>
    <t>2,000 ± 8,380</t>
  </si>
  <si>
    <t>-21,27 to 25,27</t>
  </si>
  <si>
    <t>2,224, 2, 2</t>
  </si>
  <si>
    <t>change in vessel area in % (ear)</t>
  </si>
  <si>
    <t>change in vessel area in % (mouse)***</t>
  </si>
  <si>
    <t>-41,94 to 21,54</t>
  </si>
  <si>
    <t>A-B</t>
  </si>
  <si>
    <t>-34,31 to 25,07</t>
  </si>
  <si>
    <t>A-C</t>
  </si>
  <si>
    <t>-35,38 to 19,60</t>
  </si>
  <si>
    <t>A-D</t>
  </si>
  <si>
    <t>-24,11 to 35,27</t>
  </si>
  <si>
    <t>B-C</t>
  </si>
  <si>
    <t>-25,18 to 29,80</t>
  </si>
  <si>
    <t>B-D</t>
  </si>
  <si>
    <t>-28,36 to 21,82</t>
  </si>
  <si>
    <t>C-D</t>
  </si>
  <si>
    <t>DF</t>
  </si>
  <si>
    <t>Column B</t>
  </si>
  <si>
    <t>vs.</t>
  </si>
  <si>
    <t>vs,</t>
  </si>
  <si>
    <t>Column A</t>
  </si>
  <si>
    <t>Unpaired t test</t>
  </si>
  <si>
    <t>    Mean of column A</t>
  </si>
  <si>
    <t>    Mean of column B</t>
  </si>
  <si>
    <t>age</t>
  </si>
  <si>
    <t>5w</t>
  </si>
  <si>
    <t>8w</t>
  </si>
  <si>
    <r>
      <t xml:space="preserve">Extended Data Fig 9a: </t>
    </r>
    <r>
      <rPr>
        <sz val="12"/>
        <color theme="1"/>
        <rFont val="Calibri"/>
        <family val="2"/>
        <scheme val="minor"/>
      </rPr>
      <t>Quantification of vessel area coverage after therapeutic treatment with rapamycin (10mg/kg daily for 5 days, treatment start 1 week post-induction and analysis ar 5 weeks).</t>
    </r>
  </si>
  <si>
    <r>
      <t xml:space="preserve">Extended Data Fig 9c: </t>
    </r>
    <r>
      <rPr>
        <sz val="12"/>
        <color theme="1"/>
        <rFont val="Calibri"/>
        <family val="2"/>
        <scheme val="minor"/>
      </rPr>
      <t>Quantification of vessel area coverage after therapeutic treatment with TIE2 inhibitor BAY-826-826 and/or rapamycin in</t>
    </r>
    <r>
      <rPr>
        <b/>
        <sz val="12"/>
        <color theme="1"/>
        <rFont val="Calibri"/>
        <family val="2"/>
        <scheme val="minor"/>
      </rPr>
      <t xml:space="preserve"> Cre- littermate </t>
    </r>
    <r>
      <rPr>
        <sz val="12"/>
        <color theme="1"/>
        <rFont val="Calibri"/>
        <family val="2"/>
        <scheme val="minor"/>
      </rPr>
      <t>control mice.</t>
    </r>
  </si>
  <si>
    <r>
      <t xml:space="preserve">Extended Data Fig 9d: </t>
    </r>
    <r>
      <rPr>
        <sz val="12"/>
        <color rgb="FF000000"/>
        <rFont val="Calibri"/>
        <family val="2"/>
      </rPr>
      <t>Vessel area expansion in Pik3caH1047R; Vegfr1-CreERT2 after therapeutic treatment with TIE2 inhibitor BAY-826 and/or rapamycin, split by gender.</t>
    </r>
  </si>
  <si>
    <t>AAV-TIE2-ECD</t>
  </si>
  <si>
    <t>Untreated</t>
  </si>
  <si>
    <r>
      <t xml:space="preserve">Extended Data Fig 9f: </t>
    </r>
    <r>
      <rPr>
        <sz val="12"/>
        <color theme="1"/>
        <rFont val="Calibri"/>
        <family val="2"/>
        <scheme val="minor"/>
      </rPr>
      <t>Quantification of vessel area coverage after therapeutic treatment with AAV-TIE2-ECD in control mice.</t>
    </r>
  </si>
  <si>
    <t>  Vehicle vs. BAY-826+Rapa</t>
  </si>
  <si>
    <t>  BAY-826 vs. BAY-826+Rapa</t>
  </si>
  <si>
    <t>  Rapa vs. BAY-826+Rapa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</si>
</sst>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 (Body)"/>
    </font>
    <font>
      <sz val="12"/>
      <color theme="1"/>
      <name val="Helvetica Neue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Helvetica Neue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0"/>
      <name val="Arial"/>
      <family val="2"/>
    </font>
    <font>
      <sz val="12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 (Body)"/>
    </font>
    <font>
      <b/>
      <sz val="12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left"/>
    </xf>
    <xf numFmtId="2" fontId="0" fillId="2" borderId="2" xfId="0" applyNumberFormat="1" applyFill="1" applyBorder="1"/>
    <xf numFmtId="0" fontId="1" fillId="3" borderId="4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/>
    <xf numFmtId="0" fontId="4" fillId="0" borderId="0" xfId="0" applyFont="1" applyAlignment="1">
      <alignment horizontal="left"/>
    </xf>
    <xf numFmtId="0" fontId="0" fillId="4" borderId="4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2" fontId="0" fillId="5" borderId="4" xfId="0" applyNumberFormat="1" applyFill="1" applyBorder="1" applyAlignment="1">
      <alignment horizontal="left"/>
    </xf>
    <xf numFmtId="2" fontId="0" fillId="4" borderId="4" xfId="0" applyNumberFormat="1" applyFill="1" applyBorder="1" applyAlignment="1">
      <alignment horizontal="left"/>
    </xf>
    <xf numFmtId="0" fontId="5" fillId="0" borderId="0" xfId="0" applyFont="1"/>
    <xf numFmtId="0" fontId="6" fillId="6" borderId="1" xfId="0" applyFont="1" applyFill="1" applyBorder="1"/>
    <xf numFmtId="0" fontId="6" fillId="6" borderId="2" xfId="0" applyFont="1" applyFill="1" applyBorder="1"/>
    <xf numFmtId="0" fontId="7" fillId="6" borderId="2" xfId="0" applyFont="1" applyFill="1" applyBorder="1"/>
    <xf numFmtId="0" fontId="7" fillId="6" borderId="2" xfId="0" applyFont="1" applyFill="1" applyBorder="1" applyAlignment="1">
      <alignment horizontal="left"/>
    </xf>
    <xf numFmtId="2" fontId="7" fillId="6" borderId="2" xfId="0" applyNumberFormat="1" applyFont="1" applyFill="1" applyBorder="1"/>
    <xf numFmtId="0" fontId="5" fillId="6" borderId="3" xfId="0" applyFont="1" applyFill="1" applyBorder="1"/>
    <xf numFmtId="0" fontId="8" fillId="0" borderId="0" xfId="0" applyFont="1"/>
    <xf numFmtId="0" fontId="5" fillId="7" borderId="4" xfId="0" applyFont="1" applyFill="1" applyBorder="1" applyAlignment="1">
      <alignment horizontal="left"/>
    </xf>
    <xf numFmtId="0" fontId="5" fillId="7" borderId="4" xfId="0" applyFont="1" applyFill="1" applyBorder="1"/>
    <xf numFmtId="0" fontId="8" fillId="0" borderId="4" xfId="0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2" fontId="8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2" fontId="8" fillId="8" borderId="4" xfId="0" applyNumberFormat="1" applyFont="1" applyFill="1" applyBorder="1" applyAlignment="1">
      <alignment horizontal="left"/>
    </xf>
    <xf numFmtId="0" fontId="8" fillId="0" borderId="4" xfId="0" applyFont="1" applyBorder="1"/>
    <xf numFmtId="2" fontId="8" fillId="9" borderId="4" xfId="0" applyNumberFormat="1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0" borderId="0" xfId="0" applyFont="1"/>
    <xf numFmtId="0" fontId="4" fillId="0" borderId="0" xfId="0" applyFont="1"/>
    <xf numFmtId="3" fontId="4" fillId="0" borderId="0" xfId="0" applyNumberFormat="1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2" borderId="3" xfId="0" applyFont="1" applyFill="1" applyBorder="1"/>
    <xf numFmtId="0" fontId="14" fillId="2" borderId="1" xfId="0" applyFont="1" applyFill="1" applyBorder="1"/>
    <xf numFmtId="3" fontId="0" fillId="0" borderId="4" xfId="0" applyNumberFormat="1" applyBorder="1" applyAlignment="1">
      <alignment horizontal="left"/>
    </xf>
    <xf numFmtId="2" fontId="0" fillId="2" borderId="3" xfId="0" applyNumberFormat="1" applyFill="1" applyBorder="1"/>
    <xf numFmtId="2" fontId="0" fillId="4" borderId="4" xfId="0" applyNumberFormat="1" applyFill="1" applyBorder="1"/>
    <xf numFmtId="0" fontId="0" fillId="4" borderId="4" xfId="0" applyFill="1" applyBorder="1"/>
    <xf numFmtId="2" fontId="0" fillId="0" borderId="4" xfId="0" applyNumberFormat="1" applyBorder="1" applyAlignment="1">
      <alignment horizontal="left"/>
    </xf>
    <xf numFmtId="0" fontId="10" fillId="4" borderId="4" xfId="0" applyFont="1" applyFill="1" applyBorder="1"/>
    <xf numFmtId="3" fontId="0" fillId="4" borderId="4" xfId="0" applyNumberForma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3" fillId="2" borderId="2" xfId="0" applyFont="1" applyFill="1" applyBorder="1"/>
    <xf numFmtId="0" fontId="1" fillId="0" borderId="4" xfId="0" applyFont="1" applyBorder="1" applyAlignment="1">
      <alignment horizontal="left"/>
    </xf>
    <xf numFmtId="0" fontId="5" fillId="7" borderId="5" xfId="0" applyFont="1" applyFill="1" applyBorder="1" applyAlignment="1">
      <alignment horizontal="left"/>
    </xf>
    <xf numFmtId="0" fontId="5" fillId="7" borderId="5" xfId="0" applyFont="1" applyFill="1" applyBorder="1"/>
    <xf numFmtId="0" fontId="5" fillId="6" borderId="2" xfId="0" applyFont="1" applyFill="1" applyBorder="1"/>
    <xf numFmtId="3" fontId="4" fillId="0" borderId="4" xfId="0" applyNumberFormat="1" applyFont="1" applyBorder="1" applyAlignment="1">
      <alignment horizontal="left"/>
    </xf>
    <xf numFmtId="2" fontId="0" fillId="2" borderId="2" xfId="0" applyNumberFormat="1" applyFill="1" applyBorder="1" applyAlignment="1">
      <alignment horizontal="left"/>
    </xf>
    <xf numFmtId="0" fontId="1" fillId="0" borderId="4" xfId="0" applyFont="1" applyBorder="1"/>
    <xf numFmtId="0" fontId="15" fillId="2" borderId="1" xfId="0" applyFont="1" applyFill="1" applyBorder="1"/>
    <xf numFmtId="0" fontId="16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0" fillId="0" borderId="5" xfId="0" applyBorder="1"/>
    <xf numFmtId="0" fontId="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E6779-253D-AE4B-B25B-DA3CFEBFE1E3}">
  <dimension ref="A1:T34"/>
  <sheetViews>
    <sheetView topLeftCell="I1" zoomScale="75" workbookViewId="0">
      <selection activeCell="I32" sqref="I32"/>
    </sheetView>
  </sheetViews>
  <sheetFormatPr baseColWidth="10" defaultRowHeight="16" x14ac:dyDescent="0.2"/>
  <cols>
    <col min="1" max="1" width="16.33203125" customWidth="1"/>
    <col min="6" max="6" width="22.33203125" customWidth="1"/>
    <col min="8" max="8" width="19.33203125" customWidth="1"/>
    <col min="9" max="9" width="22.83203125" customWidth="1"/>
    <col min="10" max="10" width="29.5" customWidth="1"/>
    <col min="11" max="11" width="36.5" customWidth="1"/>
    <col min="13" max="13" width="49.1640625" customWidth="1"/>
    <col min="14" max="14" width="20" customWidth="1"/>
  </cols>
  <sheetData>
    <row r="1" spans="1:20" x14ac:dyDescent="0.2">
      <c r="A1" s="1" t="s">
        <v>141</v>
      </c>
    </row>
    <row r="3" spans="1:20" x14ac:dyDescent="0.2">
      <c r="A3" s="2" t="s">
        <v>0</v>
      </c>
      <c r="B3" s="3"/>
      <c r="C3" s="3"/>
      <c r="D3" s="3"/>
      <c r="E3" s="3"/>
      <c r="F3" s="4"/>
      <c r="G3" s="5"/>
      <c r="H3" s="5"/>
      <c r="I3" s="5"/>
      <c r="J3" s="5"/>
      <c r="K3" s="52"/>
      <c r="M3" s="50" t="s">
        <v>68</v>
      </c>
      <c r="N3" s="49"/>
      <c r="O3" s="47"/>
      <c r="P3" s="48"/>
    </row>
    <row r="4" spans="1:20" x14ac:dyDescent="0.2">
      <c r="A4" s="6" t="s">
        <v>1</v>
      </c>
      <c r="B4" s="6" t="s">
        <v>99</v>
      </c>
      <c r="C4" s="6" t="s">
        <v>2</v>
      </c>
      <c r="D4" s="6" t="s">
        <v>138</v>
      </c>
      <c r="E4" s="6" t="s">
        <v>3</v>
      </c>
      <c r="F4" s="6" t="s">
        <v>4</v>
      </c>
      <c r="G4" s="6" t="s">
        <v>5</v>
      </c>
      <c r="H4" s="25" t="s">
        <v>110</v>
      </c>
      <c r="I4" s="25" t="s">
        <v>6</v>
      </c>
      <c r="J4" s="26" t="s">
        <v>69</v>
      </c>
      <c r="K4" s="26" t="s">
        <v>111</v>
      </c>
      <c r="M4" s="70" t="s">
        <v>131</v>
      </c>
      <c r="N4" s="70" t="s">
        <v>17</v>
      </c>
    </row>
    <row r="5" spans="1:20" x14ac:dyDescent="0.2">
      <c r="A5" s="7" t="s">
        <v>49</v>
      </c>
      <c r="B5" s="42">
        <v>48730</v>
      </c>
      <c r="C5" s="42" t="s">
        <v>21</v>
      </c>
      <c r="D5" s="42" t="s">
        <v>139</v>
      </c>
      <c r="E5" s="7">
        <v>1</v>
      </c>
      <c r="F5" s="7" t="s">
        <v>48</v>
      </c>
      <c r="G5" s="7" t="s">
        <v>50</v>
      </c>
      <c r="H5" s="51">
        <v>85.383705949144996</v>
      </c>
      <c r="I5" s="7"/>
      <c r="J5" s="55">
        <f t="shared" ref="J5:J12" si="0">((H5-$I$26)/$I$26)*100</f>
        <v>131.11344300002702</v>
      </c>
      <c r="K5" s="53">
        <f>AVERAGE(J5:J6)</f>
        <v>104.64846722671165</v>
      </c>
      <c r="M5" s="70" t="s">
        <v>132</v>
      </c>
      <c r="N5" s="70" t="s">
        <v>133</v>
      </c>
      <c r="O5" s="46"/>
      <c r="P5" s="43"/>
    </row>
    <row r="6" spans="1:20" x14ac:dyDescent="0.2">
      <c r="A6" s="7" t="s">
        <v>49</v>
      </c>
      <c r="B6" s="42">
        <v>48730</v>
      </c>
      <c r="C6" s="42" t="s">
        <v>21</v>
      </c>
      <c r="D6" s="42" t="s">
        <v>139</v>
      </c>
      <c r="E6" s="7">
        <v>2</v>
      </c>
      <c r="F6" s="7" t="s">
        <v>48</v>
      </c>
      <c r="G6" s="7" t="s">
        <v>50</v>
      </c>
      <c r="H6" s="51">
        <v>65.828999999999994</v>
      </c>
      <c r="I6" s="7"/>
      <c r="J6" s="55">
        <f t="shared" si="0"/>
        <v>78.183491453396272</v>
      </c>
      <c r="K6" s="54"/>
      <c r="M6" s="70" t="s">
        <v>134</v>
      </c>
      <c r="N6" s="70" t="s">
        <v>50</v>
      </c>
      <c r="O6" s="46"/>
      <c r="P6" s="43"/>
    </row>
    <row r="7" spans="1:20" x14ac:dyDescent="0.2">
      <c r="A7" s="7" t="s">
        <v>49</v>
      </c>
      <c r="B7" s="42">
        <v>48728</v>
      </c>
      <c r="C7" s="42" t="s">
        <v>9</v>
      </c>
      <c r="D7" s="42" t="s">
        <v>139</v>
      </c>
      <c r="E7" s="7">
        <v>1</v>
      </c>
      <c r="F7" s="7" t="s">
        <v>48</v>
      </c>
      <c r="G7" s="7" t="s">
        <v>50</v>
      </c>
      <c r="H7" s="51">
        <v>66.778999999999996</v>
      </c>
      <c r="I7" s="7"/>
      <c r="J7" s="55">
        <f t="shared" si="0"/>
        <v>80.754916158020791</v>
      </c>
      <c r="K7" s="53">
        <f>AVERAGE(J7:J8)</f>
        <v>69.228166574185579</v>
      </c>
      <c r="M7" s="70"/>
      <c r="N7" s="70"/>
      <c r="O7" s="46"/>
      <c r="P7" s="43"/>
    </row>
    <row r="8" spans="1:20" x14ac:dyDescent="0.2">
      <c r="A8" s="7" t="s">
        <v>49</v>
      </c>
      <c r="B8" s="42">
        <v>48728</v>
      </c>
      <c r="C8" s="42" t="s">
        <v>9</v>
      </c>
      <c r="D8" s="42" t="s">
        <v>139</v>
      </c>
      <c r="E8" s="7">
        <v>2</v>
      </c>
      <c r="F8" s="7" t="s">
        <v>48</v>
      </c>
      <c r="G8" s="7" t="s">
        <v>50</v>
      </c>
      <c r="H8" s="51">
        <v>58.262</v>
      </c>
      <c r="I8" s="7"/>
      <c r="J8" s="55">
        <f t="shared" si="0"/>
        <v>57.701416990350374</v>
      </c>
      <c r="K8" s="54"/>
      <c r="M8" s="71" t="s">
        <v>135</v>
      </c>
      <c r="N8" s="70"/>
      <c r="O8" s="46"/>
      <c r="P8" s="43"/>
      <c r="S8" s="45"/>
      <c r="T8" s="44"/>
    </row>
    <row r="9" spans="1:20" x14ac:dyDescent="0.2">
      <c r="A9" s="7" t="s">
        <v>51</v>
      </c>
      <c r="B9" s="7">
        <v>47149</v>
      </c>
      <c r="C9" s="42" t="s">
        <v>21</v>
      </c>
      <c r="D9" s="42" t="s">
        <v>139</v>
      </c>
      <c r="E9" s="7">
        <v>1</v>
      </c>
      <c r="F9" s="7" t="s">
        <v>48</v>
      </c>
      <c r="G9" s="7" t="s">
        <v>50</v>
      </c>
      <c r="H9" s="51">
        <v>65.967744237244005</v>
      </c>
      <c r="I9" s="7"/>
      <c r="J9" s="55">
        <f>((H9-$I$26)/$I$26)*100</f>
        <v>78.559039199999987</v>
      </c>
      <c r="K9" s="53">
        <f>AVERAGE(J9:J10)</f>
        <v>69.987067408198769</v>
      </c>
      <c r="M9" s="70" t="s">
        <v>52</v>
      </c>
      <c r="N9" s="70">
        <v>3.0200000000000001E-2</v>
      </c>
      <c r="O9" s="46"/>
      <c r="P9" s="43"/>
      <c r="S9" s="45"/>
      <c r="T9" s="44"/>
    </row>
    <row r="10" spans="1:20" x14ac:dyDescent="0.2">
      <c r="A10" s="7" t="s">
        <v>51</v>
      </c>
      <c r="B10" s="7">
        <v>47149</v>
      </c>
      <c r="C10" s="42" t="s">
        <v>21</v>
      </c>
      <c r="D10" s="42" t="s">
        <v>139</v>
      </c>
      <c r="E10" s="7">
        <v>2</v>
      </c>
      <c r="F10" s="7" t="s">
        <v>48</v>
      </c>
      <c r="G10" s="7" t="s">
        <v>50</v>
      </c>
      <c r="H10" s="51">
        <v>59.634</v>
      </c>
      <c r="I10" s="7"/>
      <c r="J10" s="55">
        <f t="shared" si="0"/>
        <v>61.415095616397551</v>
      </c>
      <c r="K10" s="54"/>
      <c r="M10" s="70" t="s">
        <v>53</v>
      </c>
      <c r="N10" s="70" t="s">
        <v>54</v>
      </c>
      <c r="O10" s="46"/>
      <c r="P10" s="43"/>
      <c r="S10" s="45"/>
      <c r="T10" s="44"/>
    </row>
    <row r="11" spans="1:20" x14ac:dyDescent="0.2">
      <c r="A11" s="7" t="s">
        <v>51</v>
      </c>
      <c r="B11" s="7">
        <v>47150</v>
      </c>
      <c r="C11" s="42" t="s">
        <v>21</v>
      </c>
      <c r="D11" s="42" t="s">
        <v>139</v>
      </c>
      <c r="E11" s="7">
        <v>1</v>
      </c>
      <c r="F11" s="7" t="s">
        <v>48</v>
      </c>
      <c r="G11" s="7" t="s">
        <v>50</v>
      </c>
      <c r="H11" s="51">
        <v>51.616</v>
      </c>
      <c r="I11" s="7"/>
      <c r="J11" s="55">
        <f t="shared" si="0"/>
        <v>39.712271109366732</v>
      </c>
      <c r="K11" s="53">
        <f>AVERAGE(J11:J12)</f>
        <v>55.092097605868233</v>
      </c>
      <c r="M11" s="70" t="s">
        <v>55</v>
      </c>
      <c r="N11" s="70" t="s">
        <v>56</v>
      </c>
      <c r="S11" s="45"/>
      <c r="T11" s="44"/>
    </row>
    <row r="12" spans="1:20" x14ac:dyDescent="0.2">
      <c r="A12" s="7" t="s">
        <v>51</v>
      </c>
      <c r="B12" s="7">
        <v>47150</v>
      </c>
      <c r="C12" s="42" t="s">
        <v>21</v>
      </c>
      <c r="D12" s="42" t="s">
        <v>139</v>
      </c>
      <c r="E12" s="7">
        <v>2</v>
      </c>
      <c r="F12" s="7" t="s">
        <v>48</v>
      </c>
      <c r="G12" s="7" t="s">
        <v>50</v>
      </c>
      <c r="H12" s="51">
        <v>62.98</v>
      </c>
      <c r="I12" s="7"/>
      <c r="J12" s="55">
        <f t="shared" si="0"/>
        <v>70.471924102369741</v>
      </c>
      <c r="K12" s="54"/>
      <c r="M12" s="70" t="s">
        <v>57</v>
      </c>
      <c r="N12" s="70" t="s">
        <v>58</v>
      </c>
    </row>
    <row r="13" spans="1:20" x14ac:dyDescent="0.2">
      <c r="A13" s="7" t="s">
        <v>49</v>
      </c>
      <c r="B13" s="7">
        <v>48727</v>
      </c>
      <c r="C13" s="7" t="s">
        <v>9</v>
      </c>
      <c r="D13" s="42" t="s">
        <v>139</v>
      </c>
      <c r="E13" s="7">
        <v>1</v>
      </c>
      <c r="F13" s="7" t="s">
        <v>48</v>
      </c>
      <c r="G13" s="7" t="s">
        <v>17</v>
      </c>
      <c r="H13" s="51">
        <v>64.661000000000001</v>
      </c>
      <c r="I13" s="42"/>
      <c r="J13" s="55">
        <f t="shared" ref="J13:J26" si="1">((H13-$I$26)/$I$26)*100</f>
        <v>75.021992448131641</v>
      </c>
      <c r="K13" s="53">
        <f>AVERAGE(J13:J14)</f>
        <v>47.28579355519765</v>
      </c>
      <c r="M13" s="70" t="s">
        <v>59</v>
      </c>
      <c r="N13" s="70" t="s">
        <v>70</v>
      </c>
    </row>
    <row r="14" spans="1:20" x14ac:dyDescent="0.2">
      <c r="A14" s="7" t="s">
        <v>49</v>
      </c>
      <c r="B14" s="7">
        <v>48727</v>
      </c>
      <c r="C14" s="7" t="s">
        <v>9</v>
      </c>
      <c r="D14" s="42" t="s">
        <v>139</v>
      </c>
      <c r="E14" s="7">
        <v>2</v>
      </c>
      <c r="F14" s="7" t="s">
        <v>48</v>
      </c>
      <c r="G14" s="7" t="s">
        <v>17</v>
      </c>
      <c r="H14" s="51">
        <v>44.167000000000002</v>
      </c>
      <c r="I14" s="42"/>
      <c r="J14" s="55">
        <f t="shared" si="1"/>
        <v>19.549594662263654</v>
      </c>
      <c r="K14" s="54"/>
      <c r="M14" s="70"/>
      <c r="N14" s="70"/>
    </row>
    <row r="15" spans="1:20" x14ac:dyDescent="0.2">
      <c r="A15" s="7" t="s">
        <v>49</v>
      </c>
      <c r="B15" s="7">
        <v>48726</v>
      </c>
      <c r="C15" s="7" t="s">
        <v>9</v>
      </c>
      <c r="D15" s="42" t="s">
        <v>139</v>
      </c>
      <c r="E15" s="7">
        <v>1</v>
      </c>
      <c r="F15" s="7" t="s">
        <v>48</v>
      </c>
      <c r="G15" s="7" t="s">
        <v>17</v>
      </c>
      <c r="H15" s="51">
        <v>53.9</v>
      </c>
      <c r="I15" s="42"/>
      <c r="J15" s="55">
        <f t="shared" si="1"/>
        <v>45.894517451853432</v>
      </c>
      <c r="K15" s="53">
        <f>AVERAGE(J15:J16)</f>
        <v>46.993463167724542</v>
      </c>
      <c r="M15" s="71" t="s">
        <v>60</v>
      </c>
      <c r="N15" s="70"/>
    </row>
    <row r="16" spans="1:20" x14ac:dyDescent="0.2">
      <c r="A16" s="7" t="s">
        <v>49</v>
      </c>
      <c r="B16" s="7">
        <v>48726</v>
      </c>
      <c r="C16" s="7" t="s">
        <v>9</v>
      </c>
      <c r="D16" s="42" t="s">
        <v>139</v>
      </c>
      <c r="E16" s="7">
        <v>2</v>
      </c>
      <c r="F16" s="7" t="s">
        <v>48</v>
      </c>
      <c r="G16" s="7" t="s">
        <v>17</v>
      </c>
      <c r="H16" s="51">
        <v>54.712000000000003</v>
      </c>
      <c r="I16" s="7"/>
      <c r="J16" s="55">
        <f t="shared" si="1"/>
        <v>48.092408883595652</v>
      </c>
      <c r="K16" s="54"/>
      <c r="M16" s="70" t="s">
        <v>136</v>
      </c>
      <c r="N16" s="70">
        <v>74.739999999999995</v>
      </c>
    </row>
    <row r="17" spans="1:14" x14ac:dyDescent="0.2">
      <c r="A17" s="7" t="s">
        <v>49</v>
      </c>
      <c r="B17" s="7">
        <v>48725</v>
      </c>
      <c r="C17" s="7" t="s">
        <v>9</v>
      </c>
      <c r="D17" s="42" t="s">
        <v>139</v>
      </c>
      <c r="E17" s="7">
        <v>1</v>
      </c>
      <c r="F17" s="7" t="s">
        <v>48</v>
      </c>
      <c r="G17" s="7" t="s">
        <v>17</v>
      </c>
      <c r="H17" s="51">
        <v>68.7</v>
      </c>
      <c r="I17" s="7"/>
      <c r="J17" s="55">
        <f t="shared" si="1"/>
        <v>85.954607587056245</v>
      </c>
      <c r="K17" s="53">
        <f>AVERAGE(J17:J18)</f>
        <v>59.504121046434499</v>
      </c>
      <c r="M17" s="70" t="s">
        <v>137</v>
      </c>
      <c r="N17" s="70">
        <v>45.99</v>
      </c>
    </row>
    <row r="18" spans="1:14" x14ac:dyDescent="0.2">
      <c r="A18" s="7" t="s">
        <v>49</v>
      </c>
      <c r="B18" s="7">
        <v>48725</v>
      </c>
      <c r="C18" s="7" t="s">
        <v>9</v>
      </c>
      <c r="D18" s="42" t="s">
        <v>139</v>
      </c>
      <c r="E18" s="7">
        <v>2</v>
      </c>
      <c r="F18" s="7" t="s">
        <v>48</v>
      </c>
      <c r="G18" s="7" t="s">
        <v>17</v>
      </c>
      <c r="H18" s="51">
        <v>49.155999999999999</v>
      </c>
      <c r="I18" s="7"/>
      <c r="J18" s="55">
        <f t="shared" si="1"/>
        <v>33.053634505812752</v>
      </c>
      <c r="K18" s="54"/>
      <c r="M18" s="70" t="s">
        <v>105</v>
      </c>
      <c r="N18" s="70" t="s">
        <v>71</v>
      </c>
    </row>
    <row r="19" spans="1:14" x14ac:dyDescent="0.2">
      <c r="A19" s="7" t="s">
        <v>51</v>
      </c>
      <c r="B19" s="7">
        <v>47144</v>
      </c>
      <c r="C19" s="7" t="s">
        <v>9</v>
      </c>
      <c r="D19" s="42" t="s">
        <v>139</v>
      </c>
      <c r="E19" s="7">
        <v>1</v>
      </c>
      <c r="F19" s="7" t="s">
        <v>48</v>
      </c>
      <c r="G19" s="7" t="s">
        <v>17</v>
      </c>
      <c r="H19" s="51">
        <v>54.106000000000002</v>
      </c>
      <c r="I19" s="7"/>
      <c r="J19" s="55">
        <f t="shared" si="1"/>
        <v>46.452110598329909</v>
      </c>
      <c r="K19" s="53">
        <f>AVERAGE(J19:J20)</f>
        <v>45.433014386444512</v>
      </c>
      <c r="M19" s="70" t="s">
        <v>61</v>
      </c>
      <c r="N19" s="70" t="s">
        <v>72</v>
      </c>
    </row>
    <row r="20" spans="1:14" x14ac:dyDescent="0.2">
      <c r="A20" s="7" t="s">
        <v>51</v>
      </c>
      <c r="B20" s="7">
        <v>47144</v>
      </c>
      <c r="C20" s="7" t="s">
        <v>9</v>
      </c>
      <c r="D20" s="42" t="s">
        <v>139</v>
      </c>
      <c r="E20" s="7">
        <v>2</v>
      </c>
      <c r="F20" s="7" t="s">
        <v>48</v>
      </c>
      <c r="G20" s="7" t="s">
        <v>17</v>
      </c>
      <c r="H20" s="51">
        <v>53.353000000000002</v>
      </c>
      <c r="I20" s="7"/>
      <c r="J20" s="55">
        <f t="shared" si="1"/>
        <v>44.413918174559122</v>
      </c>
      <c r="K20" s="54"/>
      <c r="M20" s="70" t="s">
        <v>62</v>
      </c>
      <c r="N20" s="70">
        <v>0.51180000000000003</v>
      </c>
    </row>
    <row r="21" spans="1:14" x14ac:dyDescent="0.2">
      <c r="A21" s="7" t="s">
        <v>51</v>
      </c>
      <c r="B21" s="7">
        <v>47155</v>
      </c>
      <c r="C21" s="7" t="s">
        <v>9</v>
      </c>
      <c r="D21" s="42" t="s">
        <v>139</v>
      </c>
      <c r="E21" s="7">
        <v>1</v>
      </c>
      <c r="F21" s="7" t="s">
        <v>48</v>
      </c>
      <c r="G21" s="7" t="s">
        <v>17</v>
      </c>
      <c r="H21" s="51">
        <v>49.465000000000003</v>
      </c>
      <c r="I21" s="7"/>
      <c r="J21" s="55">
        <f t="shared" si="1"/>
        <v>33.890024225527469</v>
      </c>
      <c r="K21" s="53">
        <f>AVERAGE(J21:J22)</f>
        <v>30.723111694568864</v>
      </c>
      <c r="M21" s="70"/>
      <c r="N21" s="70"/>
    </row>
    <row r="22" spans="1:14" x14ac:dyDescent="0.2">
      <c r="A22" s="7" t="s">
        <v>51</v>
      </c>
      <c r="B22" s="7">
        <v>47155</v>
      </c>
      <c r="C22" s="7" t="s">
        <v>9</v>
      </c>
      <c r="D22" s="42" t="s">
        <v>139</v>
      </c>
      <c r="E22" s="7">
        <v>2</v>
      </c>
      <c r="F22" s="7" t="s">
        <v>48</v>
      </c>
      <c r="G22" s="7" t="s">
        <v>17</v>
      </c>
      <c r="H22" s="51">
        <v>47.125</v>
      </c>
      <c r="I22" s="7"/>
      <c r="J22" s="55">
        <f t="shared" si="1"/>
        <v>27.556199163610263</v>
      </c>
      <c r="K22" s="54"/>
      <c r="M22" s="71" t="s">
        <v>63</v>
      </c>
      <c r="N22" s="70"/>
    </row>
    <row r="23" spans="1:14" x14ac:dyDescent="0.2">
      <c r="A23" s="7" t="s">
        <v>51</v>
      </c>
      <c r="B23" s="7">
        <v>47142</v>
      </c>
      <c r="C23" s="7" t="s">
        <v>9</v>
      </c>
      <c r="D23" s="42" t="s">
        <v>139</v>
      </c>
      <c r="E23" s="7">
        <v>1</v>
      </c>
      <c r="F23" s="7" t="s">
        <v>47</v>
      </c>
      <c r="G23" s="7" t="s">
        <v>17</v>
      </c>
      <c r="H23" s="51">
        <v>30.302</v>
      </c>
      <c r="I23" s="7"/>
      <c r="J23" s="55">
        <f t="shared" si="1"/>
        <v>-17.979672211019242</v>
      </c>
      <c r="K23" s="53">
        <f>AVERAGE(J23:J24)</f>
        <v>-19.994857150590764</v>
      </c>
      <c r="M23" s="70" t="s">
        <v>64</v>
      </c>
      <c r="N23" s="70" t="s">
        <v>73</v>
      </c>
    </row>
    <row r="24" spans="1:14" x14ac:dyDescent="0.2">
      <c r="A24" s="7" t="s">
        <v>51</v>
      </c>
      <c r="B24" s="7">
        <v>47142</v>
      </c>
      <c r="C24" s="7" t="s">
        <v>9</v>
      </c>
      <c r="D24" s="42" t="s">
        <v>139</v>
      </c>
      <c r="E24" s="7">
        <v>2</v>
      </c>
      <c r="F24" s="7" t="s">
        <v>47</v>
      </c>
      <c r="G24" s="7" t="s">
        <v>17</v>
      </c>
      <c r="H24" s="51">
        <v>28.812999999999999</v>
      </c>
      <c r="I24" s="7"/>
      <c r="J24" s="55">
        <f t="shared" si="1"/>
        <v>-22.010042090162287</v>
      </c>
      <c r="K24" s="56"/>
      <c r="M24" s="70" t="s">
        <v>52</v>
      </c>
      <c r="N24" s="70">
        <v>0.1961</v>
      </c>
    </row>
    <row r="25" spans="1:14" x14ac:dyDescent="0.2">
      <c r="A25" s="7" t="s">
        <v>51</v>
      </c>
      <c r="B25" s="7">
        <v>47143</v>
      </c>
      <c r="C25" s="7" t="s">
        <v>9</v>
      </c>
      <c r="D25" s="42" t="s">
        <v>139</v>
      </c>
      <c r="E25" s="7">
        <v>1</v>
      </c>
      <c r="F25" s="7" t="s">
        <v>47</v>
      </c>
      <c r="G25" s="7" t="s">
        <v>17</v>
      </c>
      <c r="H25" s="51">
        <v>49.213000000000001</v>
      </c>
      <c r="I25" s="7"/>
      <c r="J25" s="55">
        <f t="shared" si="1"/>
        <v>33.207919988090225</v>
      </c>
      <c r="K25" s="53">
        <f>AVERAGE(J25:J26)</f>
        <v>19.99485715059074</v>
      </c>
      <c r="M25" s="70" t="s">
        <v>53</v>
      </c>
      <c r="N25" s="70" t="s">
        <v>65</v>
      </c>
    </row>
    <row r="26" spans="1:14" x14ac:dyDescent="0.2">
      <c r="A26" s="7" t="s">
        <v>51</v>
      </c>
      <c r="B26" s="7">
        <v>47143</v>
      </c>
      <c r="C26" s="7" t="s">
        <v>9</v>
      </c>
      <c r="D26" s="42" t="s">
        <v>139</v>
      </c>
      <c r="E26" s="7">
        <v>2</v>
      </c>
      <c r="F26" s="7" t="s">
        <v>47</v>
      </c>
      <c r="G26" s="7" t="s">
        <v>17</v>
      </c>
      <c r="H26" s="51">
        <v>39.450000000000003</v>
      </c>
      <c r="I26" s="57">
        <f>AVERAGE(H23:H26)</f>
        <v>36.944500000000005</v>
      </c>
      <c r="J26" s="55">
        <f t="shared" si="1"/>
        <v>6.7817943130912521</v>
      </c>
      <c r="K26" s="56"/>
      <c r="M26" s="7" t="s">
        <v>55</v>
      </c>
      <c r="N26" s="7" t="s">
        <v>66</v>
      </c>
    </row>
    <row r="27" spans="1:14" x14ac:dyDescent="0.2">
      <c r="A27" s="34" t="s">
        <v>28</v>
      </c>
      <c r="J27" s="43"/>
      <c r="K27" s="43"/>
      <c r="M27" s="7"/>
      <c r="N27" s="7"/>
    </row>
    <row r="28" spans="1:14" x14ac:dyDescent="0.2">
      <c r="A28" s="24" t="s">
        <v>108</v>
      </c>
      <c r="J28" s="43"/>
      <c r="K28" s="43"/>
      <c r="M28" s="60" t="s">
        <v>67</v>
      </c>
      <c r="N28" s="7"/>
    </row>
    <row r="29" spans="1:14" x14ac:dyDescent="0.2">
      <c r="A29" s="24" t="s">
        <v>109</v>
      </c>
      <c r="J29" s="43"/>
      <c r="K29" s="43"/>
      <c r="M29" s="7" t="s">
        <v>106</v>
      </c>
      <c r="N29" s="7">
        <v>4</v>
      </c>
    </row>
    <row r="30" spans="1:14" x14ac:dyDescent="0.2">
      <c r="J30" s="43"/>
      <c r="K30" s="43"/>
      <c r="M30" s="7" t="s">
        <v>104</v>
      </c>
      <c r="N30" s="7">
        <v>5</v>
      </c>
    </row>
    <row r="31" spans="1:14" x14ac:dyDescent="0.2">
      <c r="K31" s="43"/>
      <c r="M31" s="43"/>
      <c r="N31" s="43"/>
    </row>
    <row r="32" spans="1:14" x14ac:dyDescent="0.2">
      <c r="K32" s="43"/>
      <c r="M32" s="43"/>
      <c r="N32" s="43"/>
    </row>
    <row r="33" spans="11:14" x14ac:dyDescent="0.2">
      <c r="K33" s="43"/>
      <c r="M33" s="43"/>
      <c r="N33" s="43"/>
    </row>
    <row r="34" spans="11:14" x14ac:dyDescent="0.2">
      <c r="K34" s="43"/>
      <c r="M34" s="43"/>
      <c r="N34" s="43"/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000F3-4802-4D47-AF47-0AF224704724}">
  <dimension ref="A1:U42"/>
  <sheetViews>
    <sheetView topLeftCell="I1" zoomScale="75" workbookViewId="0">
      <selection activeCell="M25" sqref="M25"/>
    </sheetView>
  </sheetViews>
  <sheetFormatPr baseColWidth="10" defaultRowHeight="16" x14ac:dyDescent="0.2"/>
  <cols>
    <col min="1" max="1" width="16.6640625" customWidth="1"/>
    <col min="6" max="6" width="19.33203125" customWidth="1"/>
    <col min="7" max="7" width="16.5" customWidth="1"/>
    <col min="8" max="8" width="24" customWidth="1"/>
    <col min="9" max="9" width="25.5" customWidth="1"/>
    <col min="10" max="10" width="27.83203125" customWidth="1"/>
    <col min="11" max="11" width="24.5" customWidth="1"/>
    <col min="13" max="13" width="31.1640625" customWidth="1"/>
    <col min="15" max="15" width="17.5" customWidth="1"/>
    <col min="18" max="18" width="16.1640625" customWidth="1"/>
  </cols>
  <sheetData>
    <row r="1" spans="1:21" x14ac:dyDescent="0.2">
      <c r="A1" s="1" t="s">
        <v>142</v>
      </c>
    </row>
    <row r="3" spans="1:21" x14ac:dyDescent="0.2">
      <c r="A3" s="2" t="s">
        <v>97</v>
      </c>
      <c r="B3" s="3"/>
      <c r="C3" s="3"/>
      <c r="D3" s="3"/>
      <c r="E3" s="3"/>
      <c r="F3" s="4"/>
      <c r="G3" s="5"/>
      <c r="H3" s="5"/>
      <c r="I3" s="5"/>
      <c r="J3" s="5"/>
      <c r="K3" s="5"/>
      <c r="M3" s="67" t="s">
        <v>107</v>
      </c>
      <c r="N3" s="59"/>
      <c r="O3" s="59"/>
      <c r="P3" s="59"/>
      <c r="Q3" s="59"/>
      <c r="R3" s="59"/>
      <c r="S3" s="59"/>
      <c r="T3" s="59"/>
      <c r="U3" s="49"/>
    </row>
    <row r="4" spans="1:21" x14ac:dyDescent="0.2">
      <c r="A4" s="6" t="s">
        <v>1</v>
      </c>
      <c r="B4" s="6" t="s">
        <v>99</v>
      </c>
      <c r="C4" s="6" t="s">
        <v>2</v>
      </c>
      <c r="D4" s="6" t="s">
        <v>138</v>
      </c>
      <c r="E4" s="6" t="s">
        <v>3</v>
      </c>
      <c r="F4" s="6" t="s">
        <v>4</v>
      </c>
      <c r="G4" s="6" t="s">
        <v>5</v>
      </c>
      <c r="H4" s="6" t="s">
        <v>101</v>
      </c>
      <c r="I4" s="61" t="s">
        <v>6</v>
      </c>
      <c r="J4" s="6" t="s">
        <v>116</v>
      </c>
      <c r="K4" s="6" t="s">
        <v>75</v>
      </c>
      <c r="M4" s="72" t="s">
        <v>78</v>
      </c>
      <c r="N4" s="72">
        <v>1</v>
      </c>
      <c r="O4" s="72"/>
      <c r="P4" s="72"/>
      <c r="Q4" s="72"/>
      <c r="R4" s="72"/>
      <c r="S4" s="72"/>
      <c r="T4" s="72"/>
      <c r="U4" s="73"/>
    </row>
    <row r="5" spans="1:21" x14ac:dyDescent="0.2">
      <c r="A5" s="7" t="s">
        <v>7</v>
      </c>
      <c r="B5" s="7" t="s">
        <v>11</v>
      </c>
      <c r="C5" s="7" t="s">
        <v>9</v>
      </c>
      <c r="D5" s="7" t="s">
        <v>140</v>
      </c>
      <c r="E5" s="7" t="s">
        <v>10</v>
      </c>
      <c r="F5" s="7" t="s">
        <v>47</v>
      </c>
      <c r="G5" s="7" t="s">
        <v>76</v>
      </c>
      <c r="H5" s="55">
        <v>11.77</v>
      </c>
      <c r="I5" s="8"/>
      <c r="J5" s="55">
        <f>((H5-$I$24)/$I$24)*100</f>
        <v>16.218217724018739</v>
      </c>
      <c r="K5" s="16">
        <f>J5</f>
        <v>16.218217724018739</v>
      </c>
      <c r="M5" s="7" t="s">
        <v>79</v>
      </c>
      <c r="N5" s="7">
        <v>6</v>
      </c>
      <c r="O5" s="7"/>
      <c r="P5" s="7"/>
      <c r="Q5" s="7"/>
      <c r="R5" s="7"/>
      <c r="S5" s="7"/>
      <c r="T5" s="7"/>
      <c r="U5" s="8"/>
    </row>
    <row r="6" spans="1:21" x14ac:dyDescent="0.2">
      <c r="A6" s="7" t="s">
        <v>14</v>
      </c>
      <c r="B6" s="7" t="s">
        <v>15</v>
      </c>
      <c r="C6" s="7" t="s">
        <v>9</v>
      </c>
      <c r="D6" s="7" t="s">
        <v>140</v>
      </c>
      <c r="E6" s="7" t="s">
        <v>12</v>
      </c>
      <c r="F6" s="7" t="s">
        <v>47</v>
      </c>
      <c r="G6" s="7" t="s">
        <v>76</v>
      </c>
      <c r="H6" s="55">
        <v>8.9499999999999993</v>
      </c>
      <c r="I6" s="8"/>
      <c r="J6" s="55">
        <f t="shared" ref="J6:J28" si="0">((H6-$I$24)/$I$24)*100</f>
        <v>-11.626758824981504</v>
      </c>
      <c r="K6" s="16">
        <f>AVERAGE(J6:J7)</f>
        <v>-8.9607504319921141</v>
      </c>
      <c r="M6" s="7" t="s">
        <v>80</v>
      </c>
      <c r="N6" s="7">
        <v>0.05</v>
      </c>
      <c r="O6" s="7"/>
      <c r="P6" s="7"/>
      <c r="Q6" s="7"/>
      <c r="R6" s="7"/>
      <c r="S6" s="7"/>
      <c r="T6" s="7"/>
      <c r="U6" s="8"/>
    </row>
    <row r="7" spans="1:21" x14ac:dyDescent="0.2">
      <c r="A7" s="7" t="s">
        <v>14</v>
      </c>
      <c r="B7" s="7" t="s">
        <v>15</v>
      </c>
      <c r="C7" s="7" t="s">
        <v>9</v>
      </c>
      <c r="D7" s="7" t="s">
        <v>140</v>
      </c>
      <c r="E7" s="7" t="s">
        <v>10</v>
      </c>
      <c r="F7" s="7" t="s">
        <v>47</v>
      </c>
      <c r="G7" s="7" t="s">
        <v>76</v>
      </c>
      <c r="H7" s="55">
        <v>9.49</v>
      </c>
      <c r="I7" s="8"/>
      <c r="J7" s="55">
        <f t="shared" si="0"/>
        <v>-6.2947420390027249</v>
      </c>
      <c r="K7" s="16"/>
      <c r="M7" s="7"/>
      <c r="N7" s="7"/>
      <c r="O7" s="7"/>
      <c r="P7" s="7"/>
      <c r="Q7" s="7"/>
      <c r="R7" s="7"/>
      <c r="S7" s="7"/>
      <c r="T7" s="7"/>
      <c r="U7" s="8"/>
    </row>
    <row r="8" spans="1:21" x14ac:dyDescent="0.2">
      <c r="A8" s="7" t="s">
        <v>14</v>
      </c>
      <c r="B8" s="7" t="s">
        <v>19</v>
      </c>
      <c r="C8" s="7" t="s">
        <v>9</v>
      </c>
      <c r="D8" s="7" t="s">
        <v>140</v>
      </c>
      <c r="E8" s="7" t="s">
        <v>12</v>
      </c>
      <c r="F8" s="7" t="s">
        <v>47</v>
      </c>
      <c r="G8" s="42" t="s">
        <v>76</v>
      </c>
      <c r="H8" s="55">
        <v>8.8000000000000007</v>
      </c>
      <c r="I8" s="8"/>
      <c r="J8" s="55">
        <f t="shared" si="0"/>
        <v>-13.107874598864482</v>
      </c>
      <c r="K8" s="16">
        <f>AVERAGE(J8:J9)</f>
        <v>-11.528017773389298</v>
      </c>
      <c r="M8" s="60" t="s">
        <v>81</v>
      </c>
      <c r="N8" s="60" t="s">
        <v>82</v>
      </c>
      <c r="O8" s="60" t="s">
        <v>83</v>
      </c>
      <c r="P8" s="60" t="s">
        <v>84</v>
      </c>
      <c r="Q8" s="60" t="s">
        <v>85</v>
      </c>
      <c r="R8" s="60" t="s">
        <v>86</v>
      </c>
      <c r="S8" s="60"/>
      <c r="T8" s="7"/>
      <c r="U8" s="8"/>
    </row>
    <row r="9" spans="1:21" x14ac:dyDescent="0.2">
      <c r="A9" s="7" t="s">
        <v>14</v>
      </c>
      <c r="B9" s="7" t="s">
        <v>19</v>
      </c>
      <c r="C9" s="7" t="s">
        <v>9</v>
      </c>
      <c r="D9" s="7" t="s">
        <v>140</v>
      </c>
      <c r="E9" s="7" t="s">
        <v>10</v>
      </c>
      <c r="F9" s="7" t="s">
        <v>47</v>
      </c>
      <c r="G9" s="42" t="s">
        <v>76</v>
      </c>
      <c r="H9" s="55">
        <v>9.1199999999999992</v>
      </c>
      <c r="I9" s="8"/>
      <c r="J9" s="55">
        <f t="shared" si="0"/>
        <v>-9.9481609479141149</v>
      </c>
      <c r="K9" s="16"/>
      <c r="M9" s="7" t="s">
        <v>87</v>
      </c>
      <c r="N9" s="7">
        <v>-10.199999999999999</v>
      </c>
      <c r="O9" s="7" t="s">
        <v>118</v>
      </c>
      <c r="P9" s="7" t="s">
        <v>66</v>
      </c>
      <c r="Q9" s="7" t="s">
        <v>65</v>
      </c>
      <c r="R9" s="7">
        <v>0.77700000000000002</v>
      </c>
      <c r="S9" s="7" t="s">
        <v>119</v>
      </c>
      <c r="T9" s="7"/>
      <c r="U9" s="8"/>
    </row>
    <row r="10" spans="1:21" x14ac:dyDescent="0.2">
      <c r="A10" s="7" t="s">
        <v>7</v>
      </c>
      <c r="B10" s="7" t="s">
        <v>24</v>
      </c>
      <c r="C10" s="7" t="s">
        <v>21</v>
      </c>
      <c r="D10" s="7" t="s">
        <v>140</v>
      </c>
      <c r="E10" s="7" t="s">
        <v>10</v>
      </c>
      <c r="F10" s="7" t="s">
        <v>47</v>
      </c>
      <c r="G10" s="42" t="s">
        <v>76</v>
      </c>
      <c r="H10" s="55">
        <v>13.17</v>
      </c>
      <c r="I10" s="8"/>
      <c r="J10" s="55">
        <f t="shared" si="0"/>
        <v>30.041964946926669</v>
      </c>
      <c r="K10" s="16">
        <f>AVERAGE(J10:J11)</f>
        <v>30.733152308072068</v>
      </c>
      <c r="M10" s="7" t="s">
        <v>88</v>
      </c>
      <c r="N10" s="7">
        <v>-4.62</v>
      </c>
      <c r="O10" s="7" t="s">
        <v>120</v>
      </c>
      <c r="P10" s="7" t="s">
        <v>66</v>
      </c>
      <c r="Q10" s="7" t="s">
        <v>65</v>
      </c>
      <c r="R10" s="7">
        <v>0.96589999999999998</v>
      </c>
      <c r="S10" s="7" t="s">
        <v>121</v>
      </c>
      <c r="T10" s="7"/>
      <c r="U10" s="8"/>
    </row>
    <row r="11" spans="1:21" x14ac:dyDescent="0.2">
      <c r="A11" s="7" t="s">
        <v>7</v>
      </c>
      <c r="B11" s="7" t="s">
        <v>24</v>
      </c>
      <c r="C11" s="58" t="s">
        <v>21</v>
      </c>
      <c r="D11" s="7" t="s">
        <v>140</v>
      </c>
      <c r="E11" s="7" t="s">
        <v>12</v>
      </c>
      <c r="F11" s="7" t="s">
        <v>47</v>
      </c>
      <c r="G11" s="42" t="s">
        <v>76</v>
      </c>
      <c r="H11" s="7">
        <v>13.31</v>
      </c>
      <c r="I11" s="8"/>
      <c r="J11" s="55">
        <f t="shared" si="0"/>
        <v>31.424339669217467</v>
      </c>
      <c r="K11" s="16"/>
      <c r="M11" s="7" t="s">
        <v>147</v>
      </c>
      <c r="N11" s="7">
        <v>-7.891</v>
      </c>
      <c r="O11" s="7" t="s">
        <v>122</v>
      </c>
      <c r="P11" s="7" t="s">
        <v>66</v>
      </c>
      <c r="Q11" s="7" t="s">
        <v>65</v>
      </c>
      <c r="R11" s="7">
        <v>0.82869999999999999</v>
      </c>
      <c r="S11" s="7" t="s">
        <v>123</v>
      </c>
      <c r="T11" s="7"/>
      <c r="U11" s="8"/>
    </row>
    <row r="12" spans="1:21" x14ac:dyDescent="0.2">
      <c r="A12" s="7" t="s">
        <v>7</v>
      </c>
      <c r="B12" s="7" t="s">
        <v>23</v>
      </c>
      <c r="C12" s="7" t="s">
        <v>21</v>
      </c>
      <c r="D12" s="7" t="s">
        <v>140</v>
      </c>
      <c r="E12" s="7" t="s">
        <v>10</v>
      </c>
      <c r="F12" s="7" t="s">
        <v>47</v>
      </c>
      <c r="G12" s="42" t="s">
        <v>76</v>
      </c>
      <c r="H12" s="55">
        <v>11.69</v>
      </c>
      <c r="I12" s="8"/>
      <c r="J12" s="55">
        <f t="shared" si="0"/>
        <v>15.428289311281146</v>
      </c>
      <c r="K12" s="16">
        <f>J12</f>
        <v>15.428289311281146</v>
      </c>
      <c r="M12" s="7" t="s">
        <v>89</v>
      </c>
      <c r="N12" s="7">
        <v>5.5810000000000004</v>
      </c>
      <c r="O12" s="7" t="s">
        <v>124</v>
      </c>
      <c r="P12" s="7" t="s">
        <v>66</v>
      </c>
      <c r="Q12" s="7" t="s">
        <v>65</v>
      </c>
      <c r="R12" s="7">
        <v>0.9425</v>
      </c>
      <c r="S12" s="7" t="s">
        <v>125</v>
      </c>
      <c r="T12" s="7"/>
      <c r="U12" s="8"/>
    </row>
    <row r="13" spans="1:21" x14ac:dyDescent="0.2">
      <c r="A13" s="7" t="s">
        <v>14</v>
      </c>
      <c r="B13" s="7" t="s">
        <v>23</v>
      </c>
      <c r="C13" s="7" t="s">
        <v>21</v>
      </c>
      <c r="D13" s="7" t="s">
        <v>140</v>
      </c>
      <c r="E13" s="7" t="s">
        <v>12</v>
      </c>
      <c r="F13" s="7" t="s">
        <v>47</v>
      </c>
      <c r="G13" s="42" t="s">
        <v>76</v>
      </c>
      <c r="H13" s="55">
        <v>9.9700000000000006</v>
      </c>
      <c r="I13" s="8"/>
      <c r="J13" s="55">
        <f t="shared" si="0"/>
        <v>-1.5551715625771476</v>
      </c>
      <c r="K13" s="16">
        <f>AVERAGE(J13:J14)</f>
        <v>9.9481609479140882</v>
      </c>
      <c r="M13" s="7" t="s">
        <v>148</v>
      </c>
      <c r="N13" s="7">
        <v>2.3109999999999999</v>
      </c>
      <c r="O13" s="7" t="s">
        <v>126</v>
      </c>
      <c r="P13" s="7" t="s">
        <v>66</v>
      </c>
      <c r="Q13" s="7" t="s">
        <v>65</v>
      </c>
      <c r="R13" s="7">
        <v>0.99419999999999997</v>
      </c>
      <c r="S13" s="7" t="s">
        <v>127</v>
      </c>
      <c r="T13" s="7"/>
      <c r="U13" s="8"/>
    </row>
    <row r="14" spans="1:21" x14ac:dyDescent="0.2">
      <c r="A14" s="7" t="s">
        <v>14</v>
      </c>
      <c r="B14" s="7" t="s">
        <v>23</v>
      </c>
      <c r="C14" s="7" t="s">
        <v>21</v>
      </c>
      <c r="D14" s="7" t="s">
        <v>140</v>
      </c>
      <c r="E14" s="7" t="s">
        <v>10</v>
      </c>
      <c r="F14" s="7" t="s">
        <v>47</v>
      </c>
      <c r="G14" s="42" t="s">
        <v>76</v>
      </c>
      <c r="H14" s="55">
        <v>12.3</v>
      </c>
      <c r="I14" s="8"/>
      <c r="J14" s="55">
        <f t="shared" si="0"/>
        <v>21.451493458405324</v>
      </c>
      <c r="K14" s="16"/>
      <c r="M14" s="7" t="s">
        <v>149</v>
      </c>
      <c r="N14" s="7">
        <v>-3.27</v>
      </c>
      <c r="O14" s="7" t="s">
        <v>128</v>
      </c>
      <c r="P14" s="7" t="s">
        <v>66</v>
      </c>
      <c r="Q14" s="7" t="s">
        <v>65</v>
      </c>
      <c r="R14" s="7">
        <v>0.97940000000000005</v>
      </c>
      <c r="S14" s="7" t="s">
        <v>129</v>
      </c>
      <c r="T14" s="7"/>
      <c r="U14" s="8"/>
    </row>
    <row r="15" spans="1:21" x14ac:dyDescent="0.2">
      <c r="A15" s="7" t="s">
        <v>14</v>
      </c>
      <c r="B15" s="7" t="s">
        <v>16</v>
      </c>
      <c r="C15" s="7" t="s">
        <v>9</v>
      </c>
      <c r="D15" s="7" t="s">
        <v>140</v>
      </c>
      <c r="E15" s="7" t="s">
        <v>12</v>
      </c>
      <c r="F15" s="7" t="s">
        <v>47</v>
      </c>
      <c r="G15" s="7" t="s">
        <v>17</v>
      </c>
      <c r="H15" s="55">
        <v>9.26</v>
      </c>
      <c r="I15" s="8"/>
      <c r="J15" s="55">
        <f t="shared" si="0"/>
        <v>-8.5657862256233166</v>
      </c>
      <c r="K15" s="16">
        <f>J15</f>
        <v>-8.5657862256233166</v>
      </c>
      <c r="M15" s="7"/>
      <c r="N15" s="7"/>
      <c r="O15" s="7"/>
      <c r="P15" s="7"/>
      <c r="Q15" s="7"/>
      <c r="R15" s="7"/>
      <c r="S15" s="7"/>
      <c r="T15" s="7"/>
      <c r="U15" s="8"/>
    </row>
    <row r="16" spans="1:21" x14ac:dyDescent="0.2">
      <c r="A16" s="7" t="s">
        <v>7</v>
      </c>
      <c r="B16" s="7" t="s">
        <v>22</v>
      </c>
      <c r="C16" s="7" t="s">
        <v>21</v>
      </c>
      <c r="D16" s="7" t="s">
        <v>140</v>
      </c>
      <c r="E16" s="7" t="s">
        <v>12</v>
      </c>
      <c r="F16" s="7" t="s">
        <v>47</v>
      </c>
      <c r="G16" s="7" t="s">
        <v>17</v>
      </c>
      <c r="H16" s="55">
        <v>11.01</v>
      </c>
      <c r="I16" s="8"/>
      <c r="J16" s="55">
        <f t="shared" si="0"/>
        <v>8.7138978030115855</v>
      </c>
      <c r="K16" s="16">
        <f>AVERAGE(J16:J17)</f>
        <v>10.886200938039972</v>
      </c>
      <c r="M16" s="60" t="s">
        <v>90</v>
      </c>
      <c r="N16" s="60" t="s">
        <v>91</v>
      </c>
      <c r="O16" s="60" t="s">
        <v>92</v>
      </c>
      <c r="P16" s="60" t="s">
        <v>82</v>
      </c>
      <c r="Q16" s="60" t="s">
        <v>93</v>
      </c>
      <c r="R16" s="60" t="s">
        <v>94</v>
      </c>
      <c r="S16" s="60" t="s">
        <v>95</v>
      </c>
      <c r="T16" s="60" t="s">
        <v>96</v>
      </c>
      <c r="U16" s="66" t="s">
        <v>130</v>
      </c>
    </row>
    <row r="17" spans="1:21" x14ac:dyDescent="0.2">
      <c r="A17" s="7" t="s">
        <v>7</v>
      </c>
      <c r="B17" s="7" t="s">
        <v>22</v>
      </c>
      <c r="C17" s="7" t="s">
        <v>21</v>
      </c>
      <c r="D17" s="7" t="s">
        <v>140</v>
      </c>
      <c r="E17" s="7" t="s">
        <v>10</v>
      </c>
      <c r="F17" s="7" t="s">
        <v>47</v>
      </c>
      <c r="G17" s="7" t="s">
        <v>17</v>
      </c>
      <c r="H17" s="55">
        <v>11.45</v>
      </c>
      <c r="I17" s="8"/>
      <c r="J17" s="55">
        <f t="shared" si="0"/>
        <v>13.058504073068358</v>
      </c>
      <c r="K17" s="54"/>
      <c r="M17" s="7" t="s">
        <v>87</v>
      </c>
      <c r="N17" s="7">
        <v>0.74829999999999997</v>
      </c>
      <c r="O17" s="7">
        <v>10.95</v>
      </c>
      <c r="P17" s="7">
        <v>-10.199999999999999</v>
      </c>
      <c r="Q17" s="7">
        <v>10.69</v>
      </c>
      <c r="R17" s="7">
        <v>3</v>
      </c>
      <c r="S17" s="7">
        <v>3</v>
      </c>
      <c r="T17" s="7">
        <v>1.349</v>
      </c>
      <c r="U17" s="8">
        <v>12</v>
      </c>
    </row>
    <row r="18" spans="1:21" x14ac:dyDescent="0.2">
      <c r="A18" s="7" t="s">
        <v>7</v>
      </c>
      <c r="B18" s="7" t="s">
        <v>20</v>
      </c>
      <c r="C18" s="7" t="s">
        <v>21</v>
      </c>
      <c r="D18" s="7" t="s">
        <v>140</v>
      </c>
      <c r="E18" s="7" t="s">
        <v>10</v>
      </c>
      <c r="F18" s="7" t="s">
        <v>47</v>
      </c>
      <c r="G18" s="7" t="s">
        <v>17</v>
      </c>
      <c r="H18" s="55">
        <v>10.53</v>
      </c>
      <c r="I18" s="8"/>
      <c r="J18" s="55">
        <f t="shared" si="0"/>
        <v>3.9743273265860086</v>
      </c>
      <c r="K18" s="16">
        <f>AVERAGE(J18:J19)</f>
        <v>23.870649222414201</v>
      </c>
      <c r="M18" s="7" t="s">
        <v>88</v>
      </c>
      <c r="N18" s="7">
        <v>0.74829999999999997</v>
      </c>
      <c r="O18" s="7">
        <v>5.3689999999999998</v>
      </c>
      <c r="P18" s="7">
        <v>-4.62</v>
      </c>
      <c r="Q18" s="7">
        <v>10</v>
      </c>
      <c r="R18" s="7">
        <v>3</v>
      </c>
      <c r="S18" s="7">
        <v>4</v>
      </c>
      <c r="T18" s="7">
        <v>0.65339999999999998</v>
      </c>
      <c r="U18" s="8">
        <v>12</v>
      </c>
    </row>
    <row r="19" spans="1:21" x14ac:dyDescent="0.2">
      <c r="A19" s="7" t="s">
        <v>7</v>
      </c>
      <c r="B19" s="7" t="s">
        <v>20</v>
      </c>
      <c r="C19" s="7" t="s">
        <v>21</v>
      </c>
      <c r="D19" s="7" t="s">
        <v>140</v>
      </c>
      <c r="E19" s="7" t="s">
        <v>12</v>
      </c>
      <c r="F19" s="7" t="s">
        <v>47</v>
      </c>
      <c r="G19" s="7" t="s">
        <v>17</v>
      </c>
      <c r="H19" s="55">
        <v>14.56</v>
      </c>
      <c r="I19" s="8"/>
      <c r="J19" s="55">
        <f t="shared" si="0"/>
        <v>43.766971118242395</v>
      </c>
      <c r="K19" s="54"/>
      <c r="M19" s="7" t="s">
        <v>147</v>
      </c>
      <c r="N19" s="7">
        <v>0.74829999999999997</v>
      </c>
      <c r="O19" s="7">
        <v>8.6389999999999993</v>
      </c>
      <c r="P19" s="7">
        <v>-7.891</v>
      </c>
      <c r="Q19" s="7">
        <v>9.2590000000000003</v>
      </c>
      <c r="R19" s="7">
        <v>3</v>
      </c>
      <c r="S19" s="7">
        <v>6</v>
      </c>
      <c r="T19" s="7">
        <v>1.2050000000000001</v>
      </c>
      <c r="U19" s="8">
        <v>12</v>
      </c>
    </row>
    <row r="20" spans="1:21" x14ac:dyDescent="0.2">
      <c r="A20" s="7" t="s">
        <v>14</v>
      </c>
      <c r="B20" s="7" t="s">
        <v>27</v>
      </c>
      <c r="C20" s="7" t="s">
        <v>21</v>
      </c>
      <c r="D20" s="7" t="s">
        <v>140</v>
      </c>
      <c r="E20" s="7" t="s">
        <v>12</v>
      </c>
      <c r="F20" s="7" t="s">
        <v>47</v>
      </c>
      <c r="G20" s="7" t="s">
        <v>17</v>
      </c>
      <c r="H20" s="55">
        <v>9.65</v>
      </c>
      <c r="I20" s="8"/>
      <c r="J20" s="55">
        <f t="shared" si="0"/>
        <v>-4.7148852135275323</v>
      </c>
      <c r="K20" s="16">
        <f>J20</f>
        <v>-4.7148852135275323</v>
      </c>
      <c r="M20" s="7" t="s">
        <v>89</v>
      </c>
      <c r="N20" s="7">
        <v>10.95</v>
      </c>
      <c r="O20" s="7">
        <v>5.3689999999999998</v>
      </c>
      <c r="P20" s="7">
        <v>5.5810000000000004</v>
      </c>
      <c r="Q20" s="7">
        <v>10</v>
      </c>
      <c r="R20" s="7">
        <v>3</v>
      </c>
      <c r="S20" s="7">
        <v>4</v>
      </c>
      <c r="T20" s="7">
        <v>0.7893</v>
      </c>
      <c r="U20" s="8">
        <v>12</v>
      </c>
    </row>
    <row r="21" spans="1:21" x14ac:dyDescent="0.2">
      <c r="A21" s="7" t="s">
        <v>14</v>
      </c>
      <c r="B21" s="7" t="s">
        <v>18</v>
      </c>
      <c r="C21" s="7" t="s">
        <v>9</v>
      </c>
      <c r="D21" s="7" t="s">
        <v>140</v>
      </c>
      <c r="E21" s="7" t="s">
        <v>12</v>
      </c>
      <c r="F21" s="7" t="s">
        <v>47</v>
      </c>
      <c r="G21" s="7" t="s">
        <v>29</v>
      </c>
      <c r="H21" s="55">
        <v>9</v>
      </c>
      <c r="I21" s="8"/>
      <c r="J21" s="55">
        <f t="shared" si="0"/>
        <v>-11.1330535670205</v>
      </c>
      <c r="K21" s="16">
        <f>AVERAGE(J21:J22)</f>
        <v>-2.2463589237225463</v>
      </c>
      <c r="M21" s="7" t="s">
        <v>148</v>
      </c>
      <c r="N21" s="7">
        <v>10.95</v>
      </c>
      <c r="O21" s="7">
        <v>8.6389999999999993</v>
      </c>
      <c r="P21" s="7">
        <v>2.3109999999999999</v>
      </c>
      <c r="Q21" s="7">
        <v>9.2590000000000003</v>
      </c>
      <c r="R21" s="7">
        <v>3</v>
      </c>
      <c r="S21" s="7">
        <v>6</v>
      </c>
      <c r="T21" s="7">
        <v>0.35299999999999998</v>
      </c>
      <c r="U21" s="8">
        <v>12</v>
      </c>
    </row>
    <row r="22" spans="1:21" x14ac:dyDescent="0.2">
      <c r="A22" s="7" t="s">
        <v>14</v>
      </c>
      <c r="B22" s="7" t="s">
        <v>18</v>
      </c>
      <c r="C22" s="7" t="s">
        <v>9</v>
      </c>
      <c r="D22" s="7" t="s">
        <v>140</v>
      </c>
      <c r="E22" s="7" t="s">
        <v>10</v>
      </c>
      <c r="F22" s="7" t="s">
        <v>47</v>
      </c>
      <c r="G22" s="7" t="s">
        <v>29</v>
      </c>
      <c r="H22" s="55">
        <v>10.8</v>
      </c>
      <c r="I22" s="8"/>
      <c r="J22" s="55">
        <f t="shared" si="0"/>
        <v>6.6403357195754076</v>
      </c>
      <c r="K22" s="13"/>
      <c r="M22" s="7" t="s">
        <v>149</v>
      </c>
      <c r="N22" s="7">
        <v>5.3689999999999998</v>
      </c>
      <c r="O22" s="7">
        <v>8.6389999999999993</v>
      </c>
      <c r="P22" s="7">
        <v>-3.27</v>
      </c>
      <c r="Q22" s="7">
        <v>8.452</v>
      </c>
      <c r="R22" s="7">
        <v>4</v>
      </c>
      <c r="S22" s="7">
        <v>6</v>
      </c>
      <c r="T22" s="7">
        <v>0.54720000000000002</v>
      </c>
      <c r="U22" s="8">
        <v>12</v>
      </c>
    </row>
    <row r="23" spans="1:21" x14ac:dyDescent="0.2">
      <c r="A23" s="7" t="s">
        <v>7</v>
      </c>
      <c r="B23" s="7" t="s">
        <v>13</v>
      </c>
      <c r="C23" s="7" t="s">
        <v>9</v>
      </c>
      <c r="D23" s="7" t="s">
        <v>140</v>
      </c>
      <c r="E23" s="7" t="s">
        <v>10</v>
      </c>
      <c r="F23" s="7" t="s">
        <v>47</v>
      </c>
      <c r="G23" s="7" t="s">
        <v>29</v>
      </c>
      <c r="H23" s="7">
        <v>9.94</v>
      </c>
      <c r="I23" s="8"/>
      <c r="J23" s="55">
        <f t="shared" si="0"/>
        <v>-1.8513947173537573</v>
      </c>
      <c r="K23" s="16">
        <f>J23</f>
        <v>-1.8513947173537573</v>
      </c>
    </row>
    <row r="24" spans="1:21" x14ac:dyDescent="0.2">
      <c r="A24" s="7" t="s">
        <v>7</v>
      </c>
      <c r="B24" s="7" t="s">
        <v>25</v>
      </c>
      <c r="C24" s="7" t="s">
        <v>21</v>
      </c>
      <c r="D24" s="7" t="s">
        <v>140</v>
      </c>
      <c r="E24" s="7" t="s">
        <v>12</v>
      </c>
      <c r="F24" s="7" t="s">
        <v>47</v>
      </c>
      <c r="G24" s="7" t="s">
        <v>29</v>
      </c>
      <c r="H24" s="7">
        <v>10.77</v>
      </c>
      <c r="I24" s="16">
        <f>AVERAGE(H21:H24)</f>
        <v>10.127500000000001</v>
      </c>
      <c r="J24" s="55">
        <f t="shared" si="0"/>
        <v>6.344112564798797</v>
      </c>
      <c r="K24" s="16">
        <f>J24</f>
        <v>6.344112564798797</v>
      </c>
    </row>
    <row r="25" spans="1:21" x14ac:dyDescent="0.2">
      <c r="A25" s="7" t="s">
        <v>7</v>
      </c>
      <c r="B25" s="7" t="s">
        <v>8</v>
      </c>
      <c r="C25" s="7" t="s">
        <v>9</v>
      </c>
      <c r="D25" s="7" t="s">
        <v>140</v>
      </c>
      <c r="E25" s="7" t="s">
        <v>12</v>
      </c>
      <c r="F25" s="7" t="s">
        <v>47</v>
      </c>
      <c r="G25" s="7" t="s">
        <v>77</v>
      </c>
      <c r="H25" s="55">
        <v>11.97</v>
      </c>
      <c r="I25" s="8"/>
      <c r="J25" s="55">
        <f t="shared" si="0"/>
        <v>18.193038755862741</v>
      </c>
      <c r="K25" s="16">
        <f>AVERAGE(J25:J26)</f>
        <v>11.972352505554177</v>
      </c>
    </row>
    <row r="26" spans="1:21" x14ac:dyDescent="0.2">
      <c r="A26" s="7" t="s">
        <v>7</v>
      </c>
      <c r="B26" s="7" t="s">
        <v>8</v>
      </c>
      <c r="C26" s="7" t="s">
        <v>9</v>
      </c>
      <c r="D26" s="7" t="s">
        <v>140</v>
      </c>
      <c r="E26" s="7" t="s">
        <v>10</v>
      </c>
      <c r="F26" s="7" t="s">
        <v>47</v>
      </c>
      <c r="G26" s="7" t="s">
        <v>77</v>
      </c>
      <c r="H26" s="55">
        <v>10.71</v>
      </c>
      <c r="I26" s="8"/>
      <c r="J26" s="55">
        <f t="shared" si="0"/>
        <v>5.7516662552456133</v>
      </c>
      <c r="K26" s="13"/>
    </row>
    <row r="27" spans="1:21" x14ac:dyDescent="0.2">
      <c r="A27" s="7" t="s">
        <v>7</v>
      </c>
      <c r="B27" s="7" t="s">
        <v>36</v>
      </c>
      <c r="C27" s="7" t="s">
        <v>21</v>
      </c>
      <c r="D27" s="7" t="s">
        <v>140</v>
      </c>
      <c r="E27" s="7" t="s">
        <v>12</v>
      </c>
      <c r="F27" s="7" t="s">
        <v>47</v>
      </c>
      <c r="G27" s="7" t="s">
        <v>77</v>
      </c>
      <c r="H27" s="55">
        <v>11.58</v>
      </c>
      <c r="I27" s="8"/>
      <c r="J27" s="55">
        <f t="shared" si="0"/>
        <v>14.342137743766958</v>
      </c>
      <c r="K27" s="16">
        <f>J27</f>
        <v>14.342137743766958</v>
      </c>
    </row>
    <row r="28" spans="1:21" x14ac:dyDescent="0.2">
      <c r="A28" s="7" t="s">
        <v>14</v>
      </c>
      <c r="B28" s="7" t="s">
        <v>26</v>
      </c>
      <c r="C28" s="7" t="s">
        <v>21</v>
      </c>
      <c r="D28" s="7" t="s">
        <v>140</v>
      </c>
      <c r="E28" s="7" t="s">
        <v>10</v>
      </c>
      <c r="F28" s="7" t="s">
        <v>47</v>
      </c>
      <c r="G28" s="7" t="s">
        <v>77</v>
      </c>
      <c r="H28" s="55">
        <v>10.79</v>
      </c>
      <c r="I28" s="8"/>
      <c r="J28" s="55">
        <f t="shared" si="0"/>
        <v>6.5415946679831913</v>
      </c>
      <c r="K28" s="16">
        <f>J28</f>
        <v>6.5415946679831913</v>
      </c>
    </row>
    <row r="29" spans="1:21" x14ac:dyDescent="0.2">
      <c r="A29" s="12" t="s">
        <v>28</v>
      </c>
      <c r="K29" t="s">
        <v>46</v>
      </c>
    </row>
    <row r="30" spans="1:21" x14ac:dyDescent="0.2">
      <c r="A30" t="s">
        <v>100</v>
      </c>
    </row>
    <row r="39" spans="6:9" x14ac:dyDescent="0.2">
      <c r="F39" s="9"/>
      <c r="G39" s="10"/>
      <c r="H39" s="11"/>
      <c r="I39" s="9"/>
    </row>
    <row r="40" spans="6:9" x14ac:dyDescent="0.2">
      <c r="F40" s="9"/>
      <c r="H40" s="11"/>
    </row>
    <row r="41" spans="6:9" x14ac:dyDescent="0.2">
      <c r="F41" s="9"/>
      <c r="H41" s="11"/>
    </row>
    <row r="42" spans="6:9" x14ac:dyDescent="0.2">
      <c r="F42" s="9"/>
      <c r="H42" s="11"/>
    </row>
  </sheetData>
  <sortState xmlns:xlrd2="http://schemas.microsoft.com/office/spreadsheetml/2017/richdata2" ref="A27:H38">
    <sortCondition ref="B26:B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54C3B-D601-564E-AB80-591958E9B312}">
  <dimension ref="A1:K60"/>
  <sheetViews>
    <sheetView topLeftCell="A22" zoomScale="64" workbookViewId="0">
      <selection activeCell="F35" sqref="F35"/>
    </sheetView>
  </sheetViews>
  <sheetFormatPr baseColWidth="10" defaultRowHeight="16" x14ac:dyDescent="0.2"/>
  <cols>
    <col min="1" max="1" width="18.83203125" customWidth="1"/>
    <col min="2" max="3" width="13.83203125" customWidth="1"/>
    <col min="6" max="6" width="20.6640625" customWidth="1"/>
    <col min="7" max="7" width="21.83203125" customWidth="1"/>
    <col min="8" max="8" width="19.5" customWidth="1"/>
    <col min="9" max="9" width="22.6640625" customWidth="1"/>
    <col min="10" max="10" width="27.5" customWidth="1"/>
    <col min="11" max="11" width="38.6640625" customWidth="1"/>
  </cols>
  <sheetData>
    <row r="1" spans="1:11" x14ac:dyDescent="0.2">
      <c r="A1" s="17" t="s">
        <v>143</v>
      </c>
    </row>
    <row r="2" spans="1:11" x14ac:dyDescent="0.2">
      <c r="A2" s="17"/>
    </row>
    <row r="3" spans="1:11" x14ac:dyDescent="0.2">
      <c r="A3" s="18" t="s">
        <v>30</v>
      </c>
      <c r="B3" s="19"/>
      <c r="C3" s="19"/>
      <c r="D3" s="19"/>
      <c r="E3" s="20"/>
      <c r="F3" s="21"/>
      <c r="G3" s="22"/>
      <c r="H3" s="22"/>
      <c r="I3" s="20"/>
      <c r="J3" s="63"/>
      <c r="K3" s="23"/>
    </row>
    <row r="4" spans="1:11" x14ac:dyDescent="0.2">
      <c r="A4" s="61" t="s">
        <v>1</v>
      </c>
      <c r="B4" s="61" t="s">
        <v>99</v>
      </c>
      <c r="C4" s="61" t="s">
        <v>138</v>
      </c>
      <c r="D4" s="61" t="s">
        <v>2</v>
      </c>
      <c r="E4" s="61" t="s">
        <v>3</v>
      </c>
      <c r="F4" s="61" t="s">
        <v>4</v>
      </c>
      <c r="G4" s="61" t="s">
        <v>5</v>
      </c>
      <c r="H4" s="61" t="s">
        <v>110</v>
      </c>
      <c r="I4" s="61" t="s">
        <v>6</v>
      </c>
      <c r="J4" s="62" t="s">
        <v>69</v>
      </c>
      <c r="K4" s="62" t="s">
        <v>111</v>
      </c>
    </row>
    <row r="5" spans="1:11" x14ac:dyDescent="0.2">
      <c r="A5" s="27" t="s">
        <v>7</v>
      </c>
      <c r="B5" s="27" t="s">
        <v>8</v>
      </c>
      <c r="C5" s="27" t="s">
        <v>140</v>
      </c>
      <c r="D5" s="36" t="s">
        <v>9</v>
      </c>
      <c r="E5" s="27" t="s">
        <v>10</v>
      </c>
      <c r="F5" s="27" t="s">
        <v>47</v>
      </c>
      <c r="G5" s="27" t="s">
        <v>77</v>
      </c>
      <c r="H5" s="28">
        <v>10.71</v>
      </c>
      <c r="I5" s="27"/>
      <c r="J5" s="28">
        <f t="shared" ref="J5:J28" si="0">((H5-$I$28)/$I$28)*100</f>
        <v>7.2853109917129899</v>
      </c>
      <c r="K5" s="16">
        <f>AVERAGE(J5:J6)</f>
        <v>13.596211638284341</v>
      </c>
    </row>
    <row r="6" spans="1:11" x14ac:dyDescent="0.2">
      <c r="A6" s="27" t="s">
        <v>7</v>
      </c>
      <c r="B6" s="27" t="s">
        <v>8</v>
      </c>
      <c r="C6" s="27" t="s">
        <v>140</v>
      </c>
      <c r="D6" s="36" t="s">
        <v>9</v>
      </c>
      <c r="E6" s="27" t="s">
        <v>12</v>
      </c>
      <c r="F6" s="27" t="s">
        <v>47</v>
      </c>
      <c r="G6" s="27" t="s">
        <v>77</v>
      </c>
      <c r="H6" s="28">
        <v>11.97</v>
      </c>
      <c r="I6" s="27"/>
      <c r="J6" s="28">
        <f t="shared" si="0"/>
        <v>19.907112284855693</v>
      </c>
      <c r="K6" s="13"/>
    </row>
    <row r="7" spans="1:11" x14ac:dyDescent="0.2">
      <c r="A7" s="27" t="s">
        <v>7</v>
      </c>
      <c r="B7" s="27" t="s">
        <v>11</v>
      </c>
      <c r="C7" s="27" t="s">
        <v>140</v>
      </c>
      <c r="D7" s="36" t="s">
        <v>9</v>
      </c>
      <c r="E7" s="27" t="s">
        <v>10</v>
      </c>
      <c r="F7" s="27" t="s">
        <v>47</v>
      </c>
      <c r="G7" s="27" t="s">
        <v>76</v>
      </c>
      <c r="H7" s="28">
        <v>11.77</v>
      </c>
      <c r="I7" s="27"/>
      <c r="J7" s="28">
        <f t="shared" si="0"/>
        <v>17.903651762134615</v>
      </c>
      <c r="K7" s="16">
        <f>J7</f>
        <v>17.903651762134615</v>
      </c>
    </row>
    <row r="8" spans="1:11" x14ac:dyDescent="0.2">
      <c r="A8" s="27" t="s">
        <v>14</v>
      </c>
      <c r="B8" s="27" t="s">
        <v>15</v>
      </c>
      <c r="C8" s="27" t="s">
        <v>140</v>
      </c>
      <c r="D8" s="36" t="s">
        <v>9</v>
      </c>
      <c r="E8" s="27" t="s">
        <v>12</v>
      </c>
      <c r="F8" s="27" t="s">
        <v>47</v>
      </c>
      <c r="G8" s="27" t="s">
        <v>76</v>
      </c>
      <c r="H8" s="28">
        <v>8.9499999999999993</v>
      </c>
      <c r="I8" s="27"/>
      <c r="J8" s="28">
        <f t="shared" si="0"/>
        <v>-10.345141608232391</v>
      </c>
      <c r="K8" s="16">
        <f>AVERAGE(J8:J9)</f>
        <v>-7.6404699025589498</v>
      </c>
    </row>
    <row r="9" spans="1:11" x14ac:dyDescent="0.2">
      <c r="A9" s="27" t="s">
        <v>14</v>
      </c>
      <c r="B9" s="27" t="s">
        <v>15</v>
      </c>
      <c r="C9" s="27" t="s">
        <v>140</v>
      </c>
      <c r="D9" s="36" t="s">
        <v>9</v>
      </c>
      <c r="E9" s="27" t="s">
        <v>10</v>
      </c>
      <c r="F9" s="27" t="s">
        <v>47</v>
      </c>
      <c r="G9" s="27" t="s">
        <v>76</v>
      </c>
      <c r="H9" s="28">
        <v>9.49</v>
      </c>
      <c r="I9" s="27"/>
      <c r="J9" s="28">
        <f t="shared" si="0"/>
        <v>-4.935798196885508</v>
      </c>
      <c r="K9" s="13"/>
    </row>
    <row r="10" spans="1:11" x14ac:dyDescent="0.2">
      <c r="A10" s="27" t="s">
        <v>14</v>
      </c>
      <c r="B10" s="27" t="s">
        <v>19</v>
      </c>
      <c r="C10" s="27" t="s">
        <v>140</v>
      </c>
      <c r="D10" s="36" t="s">
        <v>9</v>
      </c>
      <c r="E10" s="27" t="s">
        <v>12</v>
      </c>
      <c r="F10" s="27" t="s">
        <v>47</v>
      </c>
      <c r="G10" s="27" t="s">
        <v>76</v>
      </c>
      <c r="H10" s="28">
        <v>8.8000000000000007</v>
      </c>
      <c r="I10" s="27"/>
      <c r="J10" s="28">
        <f t="shared" si="0"/>
        <v>-11.847737000273174</v>
      </c>
      <c r="K10" s="16">
        <f>AVERAGE(J10:J11)</f>
        <v>-10.24496858209633</v>
      </c>
    </row>
    <row r="11" spans="1:11" x14ac:dyDescent="0.2">
      <c r="A11" s="27" t="s">
        <v>14</v>
      </c>
      <c r="B11" s="27" t="s">
        <v>19</v>
      </c>
      <c r="C11" s="27" t="s">
        <v>140</v>
      </c>
      <c r="D11" s="36" t="s">
        <v>9</v>
      </c>
      <c r="E11" s="27" t="s">
        <v>10</v>
      </c>
      <c r="F11" s="27" t="s">
        <v>47</v>
      </c>
      <c r="G11" s="27" t="s">
        <v>76</v>
      </c>
      <c r="H11" s="28">
        <v>9.1199999999999992</v>
      </c>
      <c r="I11" s="35"/>
      <c r="J11" s="28">
        <f t="shared" si="0"/>
        <v>-8.6422001639194868</v>
      </c>
      <c r="K11" s="13"/>
    </row>
    <row r="12" spans="1:11" x14ac:dyDescent="0.2">
      <c r="A12" s="27" t="s">
        <v>14</v>
      </c>
      <c r="B12" s="27" t="s">
        <v>16</v>
      </c>
      <c r="C12" s="27" t="s">
        <v>140</v>
      </c>
      <c r="D12" s="36" t="s">
        <v>9</v>
      </c>
      <c r="E12" s="27" t="s">
        <v>12</v>
      </c>
      <c r="F12" s="27" t="s">
        <v>47</v>
      </c>
      <c r="G12" s="27" t="s">
        <v>17</v>
      </c>
      <c r="H12" s="28">
        <v>9.26</v>
      </c>
      <c r="I12" s="27"/>
      <c r="J12" s="28">
        <f t="shared" si="0"/>
        <v>-7.2397777980147362</v>
      </c>
      <c r="K12" s="16">
        <f>J12</f>
        <v>-7.2397777980147362</v>
      </c>
    </row>
    <row r="13" spans="1:11" x14ac:dyDescent="0.2">
      <c r="A13" s="27" t="s">
        <v>14</v>
      </c>
      <c r="B13" s="27" t="s">
        <v>18</v>
      </c>
      <c r="C13" s="27" t="s">
        <v>140</v>
      </c>
      <c r="D13" s="36" t="s">
        <v>9</v>
      </c>
      <c r="E13" s="27" t="s">
        <v>12</v>
      </c>
      <c r="F13" s="27" t="s">
        <v>47</v>
      </c>
      <c r="G13" s="27" t="s">
        <v>29</v>
      </c>
      <c r="H13" s="28">
        <v>9</v>
      </c>
      <c r="I13" s="27"/>
      <c r="J13" s="28">
        <f t="shared" si="0"/>
        <v>-9.8442764775521159</v>
      </c>
      <c r="K13" s="16">
        <f>AVERAGE(J13:J14)</f>
        <v>-0.82870412530732462</v>
      </c>
    </row>
    <row r="14" spans="1:11" x14ac:dyDescent="0.2">
      <c r="A14" s="27" t="s">
        <v>14</v>
      </c>
      <c r="B14" s="27" t="s">
        <v>18</v>
      </c>
      <c r="C14" s="27" t="s">
        <v>140</v>
      </c>
      <c r="D14" s="36" t="s">
        <v>9</v>
      </c>
      <c r="E14" s="27" t="s">
        <v>10</v>
      </c>
      <c r="F14" s="27" t="s">
        <v>47</v>
      </c>
      <c r="G14" s="27" t="s">
        <v>29</v>
      </c>
      <c r="H14" s="28">
        <v>10.8</v>
      </c>
      <c r="I14" s="27"/>
      <c r="J14" s="28">
        <f t="shared" si="0"/>
        <v>8.1868682269374666</v>
      </c>
      <c r="K14" s="16"/>
    </row>
    <row r="15" spans="1:11" x14ac:dyDescent="0.2">
      <c r="A15" s="27" t="s">
        <v>7</v>
      </c>
      <c r="B15" s="27" t="s">
        <v>13</v>
      </c>
      <c r="C15" s="27" t="s">
        <v>140</v>
      </c>
      <c r="D15" s="36" t="s">
        <v>9</v>
      </c>
      <c r="E15" s="27" t="s">
        <v>10</v>
      </c>
      <c r="F15" s="27" t="s">
        <v>47</v>
      </c>
      <c r="G15" s="27" t="s">
        <v>29</v>
      </c>
      <c r="H15" s="27">
        <v>9.94</v>
      </c>
      <c r="I15" s="27"/>
      <c r="J15" s="28">
        <f t="shared" si="0"/>
        <v>-0.42801202076312084</v>
      </c>
      <c r="K15" s="16">
        <f>J15</f>
        <v>-0.42801202076312084</v>
      </c>
    </row>
    <row r="16" spans="1:11" x14ac:dyDescent="0.2">
      <c r="A16" s="27" t="s">
        <v>7</v>
      </c>
      <c r="B16" s="27" t="s">
        <v>31</v>
      </c>
      <c r="C16" s="27" t="s">
        <v>140</v>
      </c>
      <c r="D16" s="36" t="s">
        <v>9</v>
      </c>
      <c r="E16" s="27" t="s">
        <v>10</v>
      </c>
      <c r="F16" s="27" t="s">
        <v>48</v>
      </c>
      <c r="G16" s="27" t="s">
        <v>77</v>
      </c>
      <c r="H16" s="29">
        <v>23.49</v>
      </c>
      <c r="I16" s="27"/>
      <c r="J16" s="28">
        <f t="shared" si="0"/>
        <v>135.30643839358896</v>
      </c>
      <c r="K16" s="16">
        <f>J16</f>
        <v>135.30643839358896</v>
      </c>
    </row>
    <row r="17" spans="1:11" x14ac:dyDescent="0.2">
      <c r="A17" s="27" t="s">
        <v>14</v>
      </c>
      <c r="B17" s="27" t="s">
        <v>35</v>
      </c>
      <c r="C17" s="27" t="s">
        <v>140</v>
      </c>
      <c r="D17" s="36" t="s">
        <v>9</v>
      </c>
      <c r="E17" s="27" t="s">
        <v>12</v>
      </c>
      <c r="F17" s="27" t="s">
        <v>48</v>
      </c>
      <c r="G17" s="27" t="s">
        <v>77</v>
      </c>
      <c r="H17" s="28">
        <v>17.489999999999998</v>
      </c>
      <c r="I17" s="27"/>
      <c r="J17" s="28">
        <f t="shared" si="0"/>
        <v>75.202622711957034</v>
      </c>
      <c r="K17" s="16">
        <f>AVERAGE(J17:J18)</f>
        <v>76.354612512521655</v>
      </c>
    </row>
    <row r="18" spans="1:11" x14ac:dyDescent="0.2">
      <c r="A18" s="27" t="s">
        <v>14</v>
      </c>
      <c r="B18" s="27" t="s">
        <v>35</v>
      </c>
      <c r="C18" s="27" t="s">
        <v>140</v>
      </c>
      <c r="D18" s="36" t="s">
        <v>9</v>
      </c>
      <c r="E18" s="27" t="s">
        <v>10</v>
      </c>
      <c r="F18" s="27" t="s">
        <v>48</v>
      </c>
      <c r="G18" s="27" t="s">
        <v>77</v>
      </c>
      <c r="H18" s="28">
        <v>17.72</v>
      </c>
      <c r="I18" s="27"/>
      <c r="J18" s="28">
        <f t="shared" si="0"/>
        <v>77.506602313086276</v>
      </c>
      <c r="K18" s="13"/>
    </row>
    <row r="19" spans="1:11" x14ac:dyDescent="0.2">
      <c r="A19" s="27" t="s">
        <v>7</v>
      </c>
      <c r="B19" s="27" t="s">
        <v>32</v>
      </c>
      <c r="C19" s="27" t="s">
        <v>140</v>
      </c>
      <c r="D19" s="36" t="s">
        <v>9</v>
      </c>
      <c r="E19" s="27" t="s">
        <v>10</v>
      </c>
      <c r="F19" s="27" t="s">
        <v>48</v>
      </c>
      <c r="G19" s="27" t="s">
        <v>76</v>
      </c>
      <c r="H19" s="29">
        <v>20.84</v>
      </c>
      <c r="I19" s="27"/>
      <c r="J19" s="28">
        <f t="shared" si="0"/>
        <v>108.76058646753488</v>
      </c>
      <c r="K19" s="16">
        <f>J19</f>
        <v>108.76058646753488</v>
      </c>
    </row>
    <row r="20" spans="1:11" x14ac:dyDescent="0.2">
      <c r="A20" s="27" t="s">
        <v>14</v>
      </c>
      <c r="B20" s="27" t="s">
        <v>11</v>
      </c>
      <c r="C20" s="27" t="s">
        <v>140</v>
      </c>
      <c r="D20" s="36" t="s">
        <v>9</v>
      </c>
      <c r="E20" s="27" t="s">
        <v>12</v>
      </c>
      <c r="F20" s="27" t="s">
        <v>48</v>
      </c>
      <c r="G20" s="27" t="s">
        <v>76</v>
      </c>
      <c r="H20" s="28">
        <v>11.63</v>
      </c>
      <c r="I20" s="27"/>
      <c r="J20" s="28">
        <f t="shared" si="0"/>
        <v>16.501229396229881</v>
      </c>
      <c r="K20" s="16">
        <f>AVERAGE(J20:J21)</f>
        <v>52.563518805209029</v>
      </c>
    </row>
    <row r="21" spans="1:11" x14ac:dyDescent="0.2">
      <c r="A21" s="27" t="s">
        <v>14</v>
      </c>
      <c r="B21" s="27" t="s">
        <v>11</v>
      </c>
      <c r="C21" s="27" t="s">
        <v>140</v>
      </c>
      <c r="D21" s="36" t="s">
        <v>9</v>
      </c>
      <c r="E21" s="27" t="s">
        <v>10</v>
      </c>
      <c r="F21" s="27" t="s">
        <v>48</v>
      </c>
      <c r="G21" s="27" t="s">
        <v>76</v>
      </c>
      <c r="H21" s="28">
        <v>18.829999999999998</v>
      </c>
      <c r="I21" s="27"/>
      <c r="J21" s="28">
        <f t="shared" si="0"/>
        <v>88.625808214188169</v>
      </c>
      <c r="K21" s="13"/>
    </row>
    <row r="22" spans="1:11" x14ac:dyDescent="0.2">
      <c r="A22" s="27" t="s">
        <v>7</v>
      </c>
      <c r="B22" s="27" t="s">
        <v>33</v>
      </c>
      <c r="C22" s="27" t="s">
        <v>140</v>
      </c>
      <c r="D22" s="36" t="s">
        <v>9</v>
      </c>
      <c r="E22" s="27" t="s">
        <v>10</v>
      </c>
      <c r="F22" s="27" t="s">
        <v>48</v>
      </c>
      <c r="G22" s="27" t="s">
        <v>17</v>
      </c>
      <c r="H22" s="29">
        <v>23.04</v>
      </c>
      <c r="I22" s="24"/>
      <c r="J22" s="28">
        <f t="shared" si="0"/>
        <v>130.79865221746658</v>
      </c>
      <c r="K22" s="16">
        <f>AVERAGE(J22:J23)</f>
        <v>143.62079956288142</v>
      </c>
    </row>
    <row r="23" spans="1:11" x14ac:dyDescent="0.2">
      <c r="A23" s="27" t="s">
        <v>7</v>
      </c>
      <c r="B23" s="27" t="s">
        <v>33</v>
      </c>
      <c r="C23" s="27" t="s">
        <v>140</v>
      </c>
      <c r="D23" s="36" t="s">
        <v>9</v>
      </c>
      <c r="E23" s="27" t="s">
        <v>12</v>
      </c>
      <c r="F23" s="27" t="s">
        <v>48</v>
      </c>
      <c r="G23" s="27" t="s">
        <v>17</v>
      </c>
      <c r="H23" s="29">
        <v>25.6</v>
      </c>
      <c r="I23" s="27"/>
      <c r="J23" s="28">
        <f t="shared" si="0"/>
        <v>156.44294690829622</v>
      </c>
      <c r="K23" s="13"/>
    </row>
    <row r="24" spans="1:11" x14ac:dyDescent="0.2">
      <c r="A24" s="27" t="s">
        <v>14</v>
      </c>
      <c r="B24" s="27" t="s">
        <v>36</v>
      </c>
      <c r="C24" s="27" t="s">
        <v>140</v>
      </c>
      <c r="D24" s="36" t="s">
        <v>9</v>
      </c>
      <c r="E24" s="27" t="s">
        <v>12</v>
      </c>
      <c r="F24" s="27" t="s">
        <v>48</v>
      </c>
      <c r="G24" s="27" t="s">
        <v>17</v>
      </c>
      <c r="H24" s="28">
        <v>24.27</v>
      </c>
      <c r="I24" s="40"/>
      <c r="J24" s="28">
        <f t="shared" si="0"/>
        <v>143.11993443220112</v>
      </c>
      <c r="K24" s="16">
        <f>AVERAGE(J24:J25)</f>
        <v>174.12348602130959</v>
      </c>
    </row>
    <row r="25" spans="1:11" x14ac:dyDescent="0.2">
      <c r="A25" s="27" t="s">
        <v>14</v>
      </c>
      <c r="B25" s="27" t="s">
        <v>36</v>
      </c>
      <c r="C25" s="27" t="s">
        <v>140</v>
      </c>
      <c r="D25" s="36" t="s">
        <v>9</v>
      </c>
      <c r="E25" s="27" t="s">
        <v>10</v>
      </c>
      <c r="F25" s="27" t="s">
        <v>48</v>
      </c>
      <c r="G25" s="27" t="s">
        <v>17</v>
      </c>
      <c r="H25" s="28">
        <v>30.46</v>
      </c>
      <c r="I25" s="27"/>
      <c r="J25" s="28">
        <f t="shared" si="0"/>
        <v>205.12703761041809</v>
      </c>
      <c r="K25" s="13"/>
    </row>
    <row r="26" spans="1:11" x14ac:dyDescent="0.2">
      <c r="A26" s="27" t="s">
        <v>14</v>
      </c>
      <c r="B26" s="27" t="s">
        <v>37</v>
      </c>
      <c r="C26" s="27" t="s">
        <v>140</v>
      </c>
      <c r="D26" s="36" t="s">
        <v>9</v>
      </c>
      <c r="E26" s="27" t="s">
        <v>12</v>
      </c>
      <c r="F26" s="27" t="s">
        <v>48</v>
      </c>
      <c r="G26" s="27" t="s">
        <v>29</v>
      </c>
      <c r="H26" s="28">
        <v>19.440000000000001</v>
      </c>
      <c r="I26" s="30"/>
      <c r="J26" s="28">
        <f t="shared" si="0"/>
        <v>94.736362808487442</v>
      </c>
      <c r="K26" s="16">
        <f>AVERAGE(J26:J27)</f>
        <v>120.38065749931704</v>
      </c>
    </row>
    <row r="27" spans="1:11" x14ac:dyDescent="0.2">
      <c r="A27" s="27" t="s">
        <v>14</v>
      </c>
      <c r="B27" s="27" t="s">
        <v>37</v>
      </c>
      <c r="C27" s="27" t="s">
        <v>140</v>
      </c>
      <c r="D27" s="36" t="s">
        <v>9</v>
      </c>
      <c r="E27" s="27" t="s">
        <v>10</v>
      </c>
      <c r="F27" s="27" t="s">
        <v>48</v>
      </c>
      <c r="G27" s="27" t="s">
        <v>29</v>
      </c>
      <c r="H27" s="28">
        <v>24.56</v>
      </c>
      <c r="I27" s="8"/>
      <c r="J27" s="28">
        <f t="shared" si="0"/>
        <v>146.02495219014665</v>
      </c>
      <c r="K27" s="16"/>
    </row>
    <row r="28" spans="1:11" x14ac:dyDescent="0.2">
      <c r="A28" s="27" t="s">
        <v>7</v>
      </c>
      <c r="B28" s="27" t="s">
        <v>34</v>
      </c>
      <c r="C28" s="27" t="s">
        <v>140</v>
      </c>
      <c r="D28" s="36" t="s">
        <v>9</v>
      </c>
      <c r="E28" s="27" t="s">
        <v>10</v>
      </c>
      <c r="F28" s="27" t="s">
        <v>48</v>
      </c>
      <c r="G28" s="27" t="s">
        <v>29</v>
      </c>
      <c r="H28" s="29">
        <v>27.84</v>
      </c>
      <c r="I28" s="41">
        <v>9.9827272727272707</v>
      </c>
      <c r="J28" s="28">
        <f t="shared" si="0"/>
        <v>178.88170476277213</v>
      </c>
      <c r="K28" s="16">
        <f>J28</f>
        <v>178.88170476277213</v>
      </c>
    </row>
    <row r="29" spans="1:11" x14ac:dyDescent="0.2">
      <c r="A29" s="30"/>
      <c r="B29" s="30"/>
      <c r="C29" s="30"/>
      <c r="D29" s="30"/>
      <c r="E29" s="30"/>
      <c r="F29" s="30"/>
      <c r="G29" s="30"/>
      <c r="H29" s="35"/>
      <c r="I29" s="30"/>
      <c r="J29" s="35"/>
    </row>
    <row r="30" spans="1:11" x14ac:dyDescent="0.2">
      <c r="A30" s="27" t="s">
        <v>7</v>
      </c>
      <c r="B30" s="27" t="s">
        <v>36</v>
      </c>
      <c r="C30" s="27" t="s">
        <v>140</v>
      </c>
      <c r="D30" s="37" t="s">
        <v>21</v>
      </c>
      <c r="E30" s="27" t="s">
        <v>12</v>
      </c>
      <c r="F30" s="27" t="s">
        <v>47</v>
      </c>
      <c r="G30" s="27" t="s">
        <v>77</v>
      </c>
      <c r="H30" s="28">
        <v>11.58</v>
      </c>
      <c r="I30" s="27"/>
      <c r="J30" s="28">
        <f t="shared" ref="J30:J56" si="1">((H30-$I$56)/$I$56)*100</f>
        <v>-0.15917230401876675</v>
      </c>
      <c r="K30" s="15">
        <f>J30</f>
        <v>-0.15917230401876675</v>
      </c>
    </row>
    <row r="31" spans="1:11" x14ac:dyDescent="0.2">
      <c r="A31" s="27" t="s">
        <v>14</v>
      </c>
      <c r="B31" s="27" t="s">
        <v>26</v>
      </c>
      <c r="C31" s="27" t="s">
        <v>140</v>
      </c>
      <c r="D31" s="37" t="s">
        <v>21</v>
      </c>
      <c r="E31" s="27" t="s">
        <v>10</v>
      </c>
      <c r="F31" s="27" t="s">
        <v>47</v>
      </c>
      <c r="G31" s="27" t="s">
        <v>77</v>
      </c>
      <c r="H31" s="28">
        <v>10.79</v>
      </c>
      <c r="I31" s="27"/>
      <c r="J31" s="28">
        <f t="shared" si="1"/>
        <v>-6.97042048016948</v>
      </c>
      <c r="K31" s="15">
        <f>J31</f>
        <v>-6.97042048016948</v>
      </c>
    </row>
    <row r="32" spans="1:11" x14ac:dyDescent="0.2">
      <c r="A32" s="27" t="s">
        <v>7</v>
      </c>
      <c r="B32" s="27" t="s">
        <v>23</v>
      </c>
      <c r="C32" s="27" t="s">
        <v>140</v>
      </c>
      <c r="D32" s="37" t="s">
        <v>21</v>
      </c>
      <c r="E32" s="27" t="s">
        <v>10</v>
      </c>
      <c r="F32" s="27" t="s">
        <v>47</v>
      </c>
      <c r="G32" s="27" t="s">
        <v>76</v>
      </c>
      <c r="H32" s="28">
        <v>11.69</v>
      </c>
      <c r="I32" s="27"/>
      <c r="J32" s="28">
        <f t="shared" si="1"/>
        <v>0.78922934076170637</v>
      </c>
      <c r="K32" s="15">
        <f>J32</f>
        <v>0.78922934076170637</v>
      </c>
    </row>
    <row r="33" spans="1:11" x14ac:dyDescent="0.2">
      <c r="A33" s="27" t="s">
        <v>7</v>
      </c>
      <c r="B33" s="27" t="s">
        <v>24</v>
      </c>
      <c r="C33" s="27" t="s">
        <v>140</v>
      </c>
      <c r="D33" s="37" t="s">
        <v>21</v>
      </c>
      <c r="E33" s="27" t="s">
        <v>10</v>
      </c>
      <c r="F33" s="27" t="s">
        <v>47</v>
      </c>
      <c r="G33" s="27" t="s">
        <v>76</v>
      </c>
      <c r="H33" s="28">
        <v>13.17</v>
      </c>
      <c r="I33" s="27"/>
      <c r="J33" s="28">
        <f t="shared" si="1"/>
        <v>13.549542379626322</v>
      </c>
      <c r="K33" s="15">
        <f>AVERAGE(J33:J34)</f>
        <v>14.153070699032085</v>
      </c>
    </row>
    <row r="34" spans="1:11" x14ac:dyDescent="0.2">
      <c r="A34" s="27" t="s">
        <v>7</v>
      </c>
      <c r="B34" s="27" t="s">
        <v>24</v>
      </c>
      <c r="C34" s="27" t="s">
        <v>140</v>
      </c>
      <c r="D34" s="38" t="s">
        <v>21</v>
      </c>
      <c r="E34" s="27" t="s">
        <v>12</v>
      </c>
      <c r="F34" s="27" t="s">
        <v>47</v>
      </c>
      <c r="G34" s="27" t="s">
        <v>76</v>
      </c>
      <c r="H34" s="27">
        <v>13.31</v>
      </c>
      <c r="I34" s="27"/>
      <c r="J34" s="28">
        <f t="shared" si="1"/>
        <v>14.756599018437846</v>
      </c>
      <c r="K34" s="15"/>
    </row>
    <row r="35" spans="1:11" x14ac:dyDescent="0.2">
      <c r="A35" s="27" t="s">
        <v>14</v>
      </c>
      <c r="B35" s="27" t="s">
        <v>23</v>
      </c>
      <c r="C35" s="27" t="s">
        <v>140</v>
      </c>
      <c r="D35" s="37" t="s">
        <v>21</v>
      </c>
      <c r="E35" s="27" t="s">
        <v>12</v>
      </c>
      <c r="F35" s="27" t="s">
        <v>47</v>
      </c>
      <c r="G35" s="27" t="s">
        <v>76</v>
      </c>
      <c r="H35" s="28">
        <v>9.9700000000000006</v>
      </c>
      <c r="I35" s="27"/>
      <c r="J35" s="28">
        <f t="shared" si="1"/>
        <v>-14.040323650351214</v>
      </c>
      <c r="K35" s="15">
        <f>AVERAGE(J35:J36)</f>
        <v>-3.9958880488125139</v>
      </c>
    </row>
    <row r="36" spans="1:11" x14ac:dyDescent="0.2">
      <c r="A36" s="27" t="s">
        <v>14</v>
      </c>
      <c r="B36" s="27" t="s">
        <v>23</v>
      </c>
      <c r="C36" s="27" t="s">
        <v>140</v>
      </c>
      <c r="D36" s="37" t="s">
        <v>21</v>
      </c>
      <c r="E36" s="27" t="s">
        <v>10</v>
      </c>
      <c r="F36" s="27" t="s">
        <v>47</v>
      </c>
      <c r="G36" s="27" t="s">
        <v>76</v>
      </c>
      <c r="H36" s="28">
        <v>12.3</v>
      </c>
      <c r="I36" s="27"/>
      <c r="J36" s="28">
        <f t="shared" si="1"/>
        <v>6.0485475527261858</v>
      </c>
      <c r="K36" s="14"/>
    </row>
    <row r="37" spans="1:11" x14ac:dyDescent="0.2">
      <c r="A37" s="27" t="s">
        <v>7</v>
      </c>
      <c r="B37" s="27" t="s">
        <v>20</v>
      </c>
      <c r="C37" s="27" t="s">
        <v>140</v>
      </c>
      <c r="D37" s="37" t="s">
        <v>21</v>
      </c>
      <c r="E37" s="27" t="s">
        <v>10</v>
      </c>
      <c r="F37" s="27" t="s">
        <v>47</v>
      </c>
      <c r="G37" s="27" t="s">
        <v>17</v>
      </c>
      <c r="H37" s="28">
        <v>10.53</v>
      </c>
      <c r="I37" s="27"/>
      <c r="J37" s="28">
        <f t="shared" si="1"/>
        <v>-9.212097095105154</v>
      </c>
      <c r="K37" s="15">
        <f>AVERAGE(J37:J38)</f>
        <v>8.1608966706463342</v>
      </c>
    </row>
    <row r="38" spans="1:11" x14ac:dyDescent="0.2">
      <c r="A38" s="27" t="s">
        <v>7</v>
      </c>
      <c r="B38" s="27" t="s">
        <v>20</v>
      </c>
      <c r="C38" s="27" t="s">
        <v>140</v>
      </c>
      <c r="D38" s="37" t="s">
        <v>21</v>
      </c>
      <c r="E38" s="27" t="s">
        <v>12</v>
      </c>
      <c r="F38" s="27" t="s">
        <v>47</v>
      </c>
      <c r="G38" s="27" t="s">
        <v>17</v>
      </c>
      <c r="H38" s="28">
        <v>14.56</v>
      </c>
      <c r="I38" s="27"/>
      <c r="J38" s="28">
        <f t="shared" si="1"/>
        <v>25.533890436397822</v>
      </c>
      <c r="K38" s="14"/>
    </row>
    <row r="39" spans="1:11" x14ac:dyDescent="0.2">
      <c r="A39" s="27" t="s">
        <v>7</v>
      </c>
      <c r="B39" s="27" t="s">
        <v>22</v>
      </c>
      <c r="C39" s="27" t="s">
        <v>140</v>
      </c>
      <c r="D39" s="37" t="s">
        <v>21</v>
      </c>
      <c r="E39" s="27" t="s">
        <v>12</v>
      </c>
      <c r="F39" s="27" t="s">
        <v>47</v>
      </c>
      <c r="G39" s="27" t="s">
        <v>17</v>
      </c>
      <c r="H39" s="28">
        <v>11.01</v>
      </c>
      <c r="I39" s="27"/>
      <c r="J39" s="28">
        <f t="shared" si="1"/>
        <v>-5.0736171906085188</v>
      </c>
      <c r="K39" s="15">
        <f>AVERAGE(J39:J40)</f>
        <v>-3.1768139010475651</v>
      </c>
    </row>
    <row r="40" spans="1:11" x14ac:dyDescent="0.2">
      <c r="A40" s="27" t="s">
        <v>7</v>
      </c>
      <c r="B40" s="27" t="s">
        <v>22</v>
      </c>
      <c r="C40" s="27" t="s">
        <v>140</v>
      </c>
      <c r="D40" s="37" t="s">
        <v>21</v>
      </c>
      <c r="E40" s="27" t="s">
        <v>10</v>
      </c>
      <c r="F40" s="27" t="s">
        <v>47</v>
      </c>
      <c r="G40" s="27" t="s">
        <v>17</v>
      </c>
      <c r="H40" s="28">
        <v>11.45</v>
      </c>
      <c r="I40" s="27"/>
      <c r="J40" s="28">
        <f t="shared" si="1"/>
        <v>-1.2800106114866112</v>
      </c>
      <c r="K40" s="14"/>
    </row>
    <row r="41" spans="1:11" x14ac:dyDescent="0.2">
      <c r="A41" s="27" t="s">
        <v>14</v>
      </c>
      <c r="B41" s="27" t="s">
        <v>27</v>
      </c>
      <c r="C41" s="27" t="s">
        <v>140</v>
      </c>
      <c r="D41" s="37" t="s">
        <v>21</v>
      </c>
      <c r="E41" s="27" t="s">
        <v>12</v>
      </c>
      <c r="F41" s="27" t="s">
        <v>47</v>
      </c>
      <c r="G41" s="27" t="s">
        <v>17</v>
      </c>
      <c r="H41" s="28">
        <v>9.65</v>
      </c>
      <c r="I41" s="27"/>
      <c r="J41" s="28">
        <f t="shared" si="1"/>
        <v>-16.79931025334897</v>
      </c>
      <c r="K41" s="15">
        <f>J41</f>
        <v>-16.79931025334897</v>
      </c>
    </row>
    <row r="42" spans="1:11" x14ac:dyDescent="0.2">
      <c r="A42" s="27" t="s">
        <v>7</v>
      </c>
      <c r="B42" s="27" t="s">
        <v>25</v>
      </c>
      <c r="C42" s="27" t="s">
        <v>140</v>
      </c>
      <c r="D42" s="37" t="s">
        <v>21</v>
      </c>
      <c r="E42" s="27" t="s">
        <v>12</v>
      </c>
      <c r="F42" s="27" t="s">
        <v>47</v>
      </c>
      <c r="G42" s="27" t="s">
        <v>29</v>
      </c>
      <c r="H42" s="27">
        <v>10.77</v>
      </c>
      <c r="I42" s="27"/>
      <c r="J42" s="28">
        <f t="shared" si="1"/>
        <v>-7.1428571428568368</v>
      </c>
      <c r="K42" s="15">
        <f>J42</f>
        <v>-7.1428571428568368</v>
      </c>
    </row>
    <row r="43" spans="1:11" x14ac:dyDescent="0.2">
      <c r="A43" s="27" t="s">
        <v>7</v>
      </c>
      <c r="B43" s="27" t="s">
        <v>38</v>
      </c>
      <c r="C43" s="27" t="s">
        <v>140</v>
      </c>
      <c r="D43" s="37" t="s">
        <v>21</v>
      </c>
      <c r="E43" s="27" t="s">
        <v>10</v>
      </c>
      <c r="F43" s="27" t="s">
        <v>48</v>
      </c>
      <c r="G43" s="27" t="s">
        <v>77</v>
      </c>
      <c r="H43" s="29">
        <v>24</v>
      </c>
      <c r="I43" s="27"/>
      <c r="J43" s="28">
        <f t="shared" si="1"/>
        <v>106.92399522483159</v>
      </c>
      <c r="K43" s="15">
        <f>J43</f>
        <v>106.92399522483159</v>
      </c>
    </row>
    <row r="44" spans="1:11" x14ac:dyDescent="0.2">
      <c r="A44" s="27" t="s">
        <v>7</v>
      </c>
      <c r="B44" s="27" t="s">
        <v>39</v>
      </c>
      <c r="C44" s="27" t="s">
        <v>140</v>
      </c>
      <c r="D44" s="37" t="s">
        <v>21</v>
      </c>
      <c r="E44" s="27" t="s">
        <v>10</v>
      </c>
      <c r="F44" s="27" t="s">
        <v>48</v>
      </c>
      <c r="G44" s="27" t="s">
        <v>77</v>
      </c>
      <c r="H44" s="29">
        <v>26.14</v>
      </c>
      <c r="I44" s="30"/>
      <c r="J44" s="28">
        <f t="shared" si="1"/>
        <v>125.37471813237906</v>
      </c>
      <c r="K44" s="15">
        <f>J44</f>
        <v>125.37471813237906</v>
      </c>
    </row>
    <row r="45" spans="1:11" x14ac:dyDescent="0.2">
      <c r="A45" s="27" t="s">
        <v>14</v>
      </c>
      <c r="B45" s="27" t="s">
        <v>24</v>
      </c>
      <c r="C45" s="27" t="s">
        <v>140</v>
      </c>
      <c r="D45" s="37" t="s">
        <v>21</v>
      </c>
      <c r="E45" s="27" t="s">
        <v>12</v>
      </c>
      <c r="F45" s="27" t="s">
        <v>48</v>
      </c>
      <c r="G45" s="27" t="s">
        <v>77</v>
      </c>
      <c r="H45" s="28">
        <v>15.03</v>
      </c>
      <c r="I45" s="27"/>
      <c r="J45" s="28">
        <f t="shared" si="1"/>
        <v>29.586152009550766</v>
      </c>
      <c r="K45" s="15">
        <f>AVERAGE(J45:J46)</f>
        <v>55.537869743998399</v>
      </c>
    </row>
    <row r="46" spans="1:11" x14ac:dyDescent="0.2">
      <c r="A46" s="27" t="s">
        <v>14</v>
      </c>
      <c r="B46" s="27" t="s">
        <v>24</v>
      </c>
      <c r="C46" s="27" t="s">
        <v>140</v>
      </c>
      <c r="D46" s="37" t="s">
        <v>21</v>
      </c>
      <c r="E46" s="27" t="s">
        <v>10</v>
      </c>
      <c r="F46" s="27" t="s">
        <v>48</v>
      </c>
      <c r="G46" s="27" t="s">
        <v>77</v>
      </c>
      <c r="H46" s="28">
        <v>21.05</v>
      </c>
      <c r="I46" s="27"/>
      <c r="J46" s="28">
        <f t="shared" si="1"/>
        <v>81.489587478446026</v>
      </c>
      <c r="K46" s="14"/>
    </row>
    <row r="47" spans="1:11" x14ac:dyDescent="0.2">
      <c r="A47" s="27" t="s">
        <v>7</v>
      </c>
      <c r="B47" s="27" t="s">
        <v>40</v>
      </c>
      <c r="C47" s="27" t="s">
        <v>140</v>
      </c>
      <c r="D47" s="37" t="s">
        <v>21</v>
      </c>
      <c r="E47" s="27" t="s">
        <v>10</v>
      </c>
      <c r="F47" s="27" t="s">
        <v>48</v>
      </c>
      <c r="G47" s="27" t="s">
        <v>76</v>
      </c>
      <c r="H47" s="29">
        <v>17</v>
      </c>
      <c r="I47" s="29"/>
      <c r="J47" s="28">
        <f t="shared" si="1"/>
        <v>46.571163284255697</v>
      </c>
      <c r="K47" s="15">
        <f>AVERAGE(J47:J48)</f>
        <v>52.865101472344321</v>
      </c>
    </row>
    <row r="48" spans="1:11" x14ac:dyDescent="0.2">
      <c r="A48" s="27" t="s">
        <v>7</v>
      </c>
      <c r="B48" s="27" t="s">
        <v>40</v>
      </c>
      <c r="C48" s="27" t="s">
        <v>140</v>
      </c>
      <c r="D48" s="37" t="s">
        <v>21</v>
      </c>
      <c r="E48" s="27" t="s">
        <v>12</v>
      </c>
      <c r="F48" s="27" t="s">
        <v>48</v>
      </c>
      <c r="G48" s="27" t="s">
        <v>76</v>
      </c>
      <c r="H48" s="29">
        <v>18.46</v>
      </c>
      <c r="I48" s="27"/>
      <c r="J48" s="28">
        <f t="shared" si="1"/>
        <v>59.159039660432953</v>
      </c>
      <c r="K48" s="14"/>
    </row>
    <row r="49" spans="1:11" x14ac:dyDescent="0.2">
      <c r="A49" s="27" t="s">
        <v>14</v>
      </c>
      <c r="B49" s="27" t="s">
        <v>45</v>
      </c>
      <c r="C49" s="27" t="s">
        <v>140</v>
      </c>
      <c r="D49" s="37" t="s">
        <v>21</v>
      </c>
      <c r="E49" s="27" t="s">
        <v>12</v>
      </c>
      <c r="F49" s="27" t="s">
        <v>48</v>
      </c>
      <c r="G49" s="27" t="s">
        <v>76</v>
      </c>
      <c r="H49" s="28">
        <v>16.920000000000002</v>
      </c>
      <c r="I49" s="27"/>
      <c r="J49" s="28">
        <f t="shared" si="1"/>
        <v>45.881416633506269</v>
      </c>
      <c r="K49" s="15">
        <f>AVERAGE(J49:J50)</f>
        <v>48.511075739488504</v>
      </c>
    </row>
    <row r="50" spans="1:11" x14ac:dyDescent="0.2">
      <c r="A50" s="27" t="s">
        <v>14</v>
      </c>
      <c r="B50" s="27" t="s">
        <v>45</v>
      </c>
      <c r="C50" s="27" t="s">
        <v>140</v>
      </c>
      <c r="D50" s="37" t="s">
        <v>21</v>
      </c>
      <c r="E50" s="27" t="s">
        <v>10</v>
      </c>
      <c r="F50" s="27" t="s">
        <v>48</v>
      </c>
      <c r="G50" s="27" t="s">
        <v>76</v>
      </c>
      <c r="H50" s="28">
        <v>17.53</v>
      </c>
      <c r="I50" s="8"/>
      <c r="J50" s="28">
        <f t="shared" si="1"/>
        <v>51.140734845470739</v>
      </c>
      <c r="K50" s="14"/>
    </row>
    <row r="51" spans="1:11" x14ac:dyDescent="0.2">
      <c r="A51" s="27" t="s">
        <v>7</v>
      </c>
      <c r="B51" s="27" t="s">
        <v>41</v>
      </c>
      <c r="C51" s="27" t="s">
        <v>140</v>
      </c>
      <c r="D51" s="37" t="s">
        <v>21</v>
      </c>
      <c r="E51" s="27" t="s">
        <v>10</v>
      </c>
      <c r="F51" s="27" t="s">
        <v>48</v>
      </c>
      <c r="G51" s="27" t="s">
        <v>17</v>
      </c>
      <c r="H51" s="29">
        <v>28.12</v>
      </c>
      <c r="I51" s="27"/>
      <c r="J51" s="28">
        <f t="shared" si="1"/>
        <v>142.44594773842766</v>
      </c>
      <c r="K51" s="15">
        <f>J51</f>
        <v>142.44594773842766</v>
      </c>
    </row>
    <row r="52" spans="1:11" x14ac:dyDescent="0.2">
      <c r="A52" s="27" t="s">
        <v>14</v>
      </c>
      <c r="B52" s="27" t="s">
        <v>43</v>
      </c>
      <c r="C52" s="27" t="s">
        <v>140</v>
      </c>
      <c r="D52" s="37" t="s">
        <v>21</v>
      </c>
      <c r="E52" s="27" t="s">
        <v>10</v>
      </c>
      <c r="F52" s="27" t="s">
        <v>48</v>
      </c>
      <c r="G52" s="27" t="s">
        <v>17</v>
      </c>
      <c r="H52" s="28">
        <v>28.55</v>
      </c>
      <c r="I52" s="27"/>
      <c r="J52" s="28">
        <f t="shared" si="1"/>
        <v>146.15333598620589</v>
      </c>
      <c r="K52" s="15">
        <f>J52</f>
        <v>146.15333598620589</v>
      </c>
    </row>
    <row r="53" spans="1:11" x14ac:dyDescent="0.2">
      <c r="A53" s="27" t="s">
        <v>14</v>
      </c>
      <c r="B53" s="27" t="s">
        <v>44</v>
      </c>
      <c r="C53" s="27" t="s">
        <v>140</v>
      </c>
      <c r="D53" s="37" t="s">
        <v>21</v>
      </c>
      <c r="E53" s="27" t="s">
        <v>10</v>
      </c>
      <c r="F53" s="27" t="s">
        <v>48</v>
      </c>
      <c r="G53" s="27" t="s">
        <v>29</v>
      </c>
      <c r="H53" s="28">
        <v>35.29</v>
      </c>
      <c r="I53" s="27"/>
      <c r="J53" s="28">
        <f t="shared" si="1"/>
        <v>204.26449131184609</v>
      </c>
      <c r="K53" s="15">
        <f>AVERAGE(J53:J54)</f>
        <v>182.23570765353588</v>
      </c>
    </row>
    <row r="54" spans="1:11" x14ac:dyDescent="0.2">
      <c r="A54" s="27" t="s">
        <v>14</v>
      </c>
      <c r="B54" s="27" t="s">
        <v>44</v>
      </c>
      <c r="C54" s="27" t="s">
        <v>140</v>
      </c>
      <c r="D54" s="37" t="s">
        <v>21</v>
      </c>
      <c r="E54" s="27" t="s">
        <v>12</v>
      </c>
      <c r="F54" s="27" t="s">
        <v>48</v>
      </c>
      <c r="G54" s="27" t="s">
        <v>29</v>
      </c>
      <c r="H54" s="28">
        <v>30.18</v>
      </c>
      <c r="I54" s="27"/>
      <c r="J54" s="28">
        <f t="shared" si="1"/>
        <v>160.20692399522568</v>
      </c>
      <c r="K54" s="14"/>
    </row>
    <row r="55" spans="1:11" x14ac:dyDescent="0.2">
      <c r="A55" s="27" t="s">
        <v>7</v>
      </c>
      <c r="B55" s="27" t="s">
        <v>42</v>
      </c>
      <c r="C55" s="27" t="s">
        <v>140</v>
      </c>
      <c r="D55" s="37" t="s">
        <v>21</v>
      </c>
      <c r="E55" s="27" t="s">
        <v>10</v>
      </c>
      <c r="F55" s="27" t="s">
        <v>48</v>
      </c>
      <c r="G55" s="27" t="s">
        <v>29</v>
      </c>
      <c r="H55" s="29">
        <v>29.61</v>
      </c>
      <c r="I55" s="27"/>
      <c r="J55" s="28">
        <f t="shared" si="1"/>
        <v>155.29247910863594</v>
      </c>
      <c r="K55" s="15">
        <f>J55</f>
        <v>155.29247910863594</v>
      </c>
    </row>
    <row r="56" spans="1:11" x14ac:dyDescent="0.2">
      <c r="A56" s="27" t="s">
        <v>7</v>
      </c>
      <c r="B56" s="27" t="s">
        <v>26</v>
      </c>
      <c r="C56" s="27" t="s">
        <v>140</v>
      </c>
      <c r="D56" s="37" t="s">
        <v>21</v>
      </c>
      <c r="E56" s="27" t="s">
        <v>10</v>
      </c>
      <c r="F56" s="27" t="s">
        <v>48</v>
      </c>
      <c r="G56" s="27" t="s">
        <v>29</v>
      </c>
      <c r="H56" s="29">
        <v>29.87</v>
      </c>
      <c r="I56" s="39">
        <v>11.5984615384615</v>
      </c>
      <c r="J56" s="28">
        <f t="shared" si="1"/>
        <v>157.53415572357164</v>
      </c>
      <c r="K56" s="15">
        <f>J56</f>
        <v>157.53415572357164</v>
      </c>
    </row>
    <row r="57" spans="1:11" x14ac:dyDescent="0.2">
      <c r="A57" s="24"/>
      <c r="B57" s="24"/>
      <c r="C57" s="24"/>
      <c r="D57" s="24"/>
      <c r="E57" s="24"/>
      <c r="F57" s="30"/>
      <c r="G57" s="31"/>
      <c r="H57" s="32"/>
      <c r="I57" s="30"/>
      <c r="J57" s="33"/>
      <c r="K57" s="9"/>
    </row>
    <row r="58" spans="1:11" x14ac:dyDescent="0.2">
      <c r="A58" s="34" t="s">
        <v>28</v>
      </c>
      <c r="B58" s="24"/>
      <c r="C58" s="24"/>
      <c r="D58" s="24"/>
      <c r="E58" s="24"/>
      <c r="F58" s="30"/>
      <c r="G58" s="24"/>
      <c r="H58" s="32"/>
      <c r="I58" s="30"/>
      <c r="K58" t="s">
        <v>46</v>
      </c>
    </row>
    <row r="59" spans="1:11" x14ac:dyDescent="0.2">
      <c r="A59" s="24" t="s">
        <v>108</v>
      </c>
      <c r="B59" s="24"/>
      <c r="C59" s="24"/>
      <c r="D59" s="24"/>
      <c r="E59" s="24"/>
      <c r="F59" s="30"/>
      <c r="G59" s="24"/>
      <c r="H59" s="32"/>
      <c r="I59" s="30"/>
      <c r="J59" s="33"/>
    </row>
    <row r="60" spans="1:11" x14ac:dyDescent="0.2">
      <c r="B60" s="24"/>
      <c r="C60" s="24"/>
      <c r="D60" s="24"/>
      <c r="E60" s="24"/>
      <c r="F60" s="30"/>
      <c r="G60" s="24"/>
      <c r="H60" s="32"/>
      <c r="I60" s="30"/>
      <c r="J60" s="33"/>
    </row>
  </sheetData>
  <sortState xmlns:xlrd2="http://schemas.microsoft.com/office/spreadsheetml/2017/richdata2" ref="A30:J56">
    <sortCondition ref="F30:F5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39FC-14DA-4F42-8FBE-FF293FF2592B}">
  <dimension ref="A1:M34"/>
  <sheetViews>
    <sheetView tabSelected="1" zoomScale="70" workbookViewId="0">
      <selection activeCell="I32" sqref="I32"/>
    </sheetView>
  </sheetViews>
  <sheetFormatPr baseColWidth="10" defaultRowHeight="16" x14ac:dyDescent="0.2"/>
  <cols>
    <col min="1" max="1" width="18.33203125" customWidth="1"/>
    <col min="4" max="4" width="23.1640625" customWidth="1"/>
    <col min="5" max="5" width="17.5" customWidth="1"/>
    <col min="6" max="6" width="20" customWidth="1"/>
    <col min="7" max="7" width="23.33203125" customWidth="1"/>
    <col min="8" max="8" width="30.83203125" customWidth="1"/>
    <col min="9" max="9" width="33.5" customWidth="1"/>
    <col min="10" max="10" width="17.5" customWidth="1"/>
    <col min="11" max="11" width="38.6640625" customWidth="1"/>
    <col min="12" max="12" width="24.6640625" customWidth="1"/>
  </cols>
  <sheetData>
    <row r="1" spans="1:12" x14ac:dyDescent="0.2">
      <c r="A1" s="1" t="s">
        <v>146</v>
      </c>
    </row>
    <row r="2" spans="1:12" x14ac:dyDescent="0.2">
      <c r="A2" s="1"/>
    </row>
    <row r="3" spans="1:12" x14ac:dyDescent="0.2">
      <c r="A3" s="2" t="s">
        <v>103</v>
      </c>
      <c r="B3" s="3"/>
      <c r="C3" s="3"/>
      <c r="D3" s="3"/>
      <c r="E3" s="4"/>
      <c r="F3" s="5"/>
      <c r="G3" s="5"/>
      <c r="H3" s="65"/>
      <c r="I3" s="5"/>
      <c r="K3" s="50" t="s">
        <v>68</v>
      </c>
      <c r="L3" s="49"/>
    </row>
    <row r="4" spans="1:12" x14ac:dyDescent="0.2">
      <c r="A4" s="6" t="s">
        <v>1</v>
      </c>
      <c r="B4" s="6" t="s">
        <v>99</v>
      </c>
      <c r="C4" s="6" t="s">
        <v>3</v>
      </c>
      <c r="D4" s="6" t="s">
        <v>4</v>
      </c>
      <c r="E4" s="6" t="s">
        <v>5</v>
      </c>
      <c r="F4" s="6" t="s">
        <v>74</v>
      </c>
      <c r="G4" s="61" t="s">
        <v>6</v>
      </c>
      <c r="H4" s="6" t="s">
        <v>116</v>
      </c>
      <c r="I4" s="6" t="s">
        <v>117</v>
      </c>
      <c r="K4" s="74" t="s">
        <v>131</v>
      </c>
      <c r="L4" s="68" t="s">
        <v>50</v>
      </c>
    </row>
    <row r="5" spans="1:12" x14ac:dyDescent="0.2">
      <c r="A5" s="7" t="s">
        <v>98</v>
      </c>
      <c r="B5" s="42">
        <v>86621</v>
      </c>
      <c r="C5" s="7">
        <v>1</v>
      </c>
      <c r="D5" s="27" t="s">
        <v>47</v>
      </c>
      <c r="E5" s="7" t="s">
        <v>144</v>
      </c>
      <c r="F5" s="64">
        <v>14</v>
      </c>
      <c r="G5" s="7"/>
      <c r="H5" s="7">
        <f t="shared" ref="H5:H16" si="0">((F5-$G$16)/$G$16)*100</f>
        <v>-1.1764705882352899</v>
      </c>
      <c r="I5" s="64">
        <f>AVERAGE(H5:H6)</f>
        <v>-1.1764705882352899</v>
      </c>
      <c r="K5" s="74" t="s">
        <v>132</v>
      </c>
      <c r="L5" s="68" t="s">
        <v>133</v>
      </c>
    </row>
    <row r="6" spans="1:12" x14ac:dyDescent="0.2">
      <c r="A6" s="7" t="s">
        <v>98</v>
      </c>
      <c r="B6" s="42">
        <v>86621</v>
      </c>
      <c r="C6" s="7">
        <v>2</v>
      </c>
      <c r="D6" s="27" t="s">
        <v>47</v>
      </c>
      <c r="E6" s="7" t="s">
        <v>144</v>
      </c>
      <c r="F6" s="64">
        <v>14</v>
      </c>
      <c r="G6" s="7"/>
      <c r="H6" s="7">
        <f t="shared" si="0"/>
        <v>-1.1764705882352899</v>
      </c>
      <c r="I6" s="42"/>
      <c r="K6" s="74" t="s">
        <v>134</v>
      </c>
      <c r="L6" s="68" t="s">
        <v>144</v>
      </c>
    </row>
    <row r="7" spans="1:12" x14ac:dyDescent="0.2">
      <c r="A7" s="7" t="s">
        <v>98</v>
      </c>
      <c r="B7" s="42">
        <v>86622</v>
      </c>
      <c r="C7" s="7">
        <v>1</v>
      </c>
      <c r="D7" s="27" t="s">
        <v>47</v>
      </c>
      <c r="E7" s="7" t="s">
        <v>144</v>
      </c>
      <c r="F7" s="64">
        <v>12</v>
      </c>
      <c r="G7" s="7"/>
      <c r="H7" s="7">
        <f t="shared" si="0"/>
        <v>-15.294117647058819</v>
      </c>
      <c r="I7" s="64">
        <f>AVERAGE(H7:H8)</f>
        <v>-15.294117647058819</v>
      </c>
      <c r="K7" s="74"/>
      <c r="L7" s="68"/>
    </row>
    <row r="8" spans="1:12" x14ac:dyDescent="0.2">
      <c r="A8" s="7" t="s">
        <v>98</v>
      </c>
      <c r="B8" s="42">
        <v>86622</v>
      </c>
      <c r="C8" s="7">
        <v>2</v>
      </c>
      <c r="D8" s="27" t="s">
        <v>47</v>
      </c>
      <c r="E8" s="7" t="s">
        <v>144</v>
      </c>
      <c r="F8" s="64">
        <v>12</v>
      </c>
      <c r="G8" s="7"/>
      <c r="H8" s="7">
        <f t="shared" si="0"/>
        <v>-15.294117647058819</v>
      </c>
      <c r="I8" s="42"/>
      <c r="K8" s="75" t="s">
        <v>135</v>
      </c>
      <c r="L8" s="68"/>
    </row>
    <row r="9" spans="1:12" x14ac:dyDescent="0.2">
      <c r="A9" s="7" t="s">
        <v>98</v>
      </c>
      <c r="B9" s="42">
        <v>86607</v>
      </c>
      <c r="C9" s="7">
        <v>1</v>
      </c>
      <c r="D9" s="27" t="s">
        <v>47</v>
      </c>
      <c r="E9" s="7" t="s">
        <v>144</v>
      </c>
      <c r="F9" s="64">
        <v>16</v>
      </c>
      <c r="G9" s="7"/>
      <c r="H9" s="7">
        <f t="shared" si="0"/>
        <v>12.941176470588239</v>
      </c>
      <c r="I9" s="64">
        <f>AVERAGE(H9:H10)</f>
        <v>9.4117647058823568</v>
      </c>
      <c r="K9" s="74" t="s">
        <v>52</v>
      </c>
      <c r="L9" s="70">
        <v>0.82310000000000005</v>
      </c>
    </row>
    <row r="10" spans="1:12" x14ac:dyDescent="0.2">
      <c r="A10" s="7" t="s">
        <v>98</v>
      </c>
      <c r="B10" s="42">
        <v>86607</v>
      </c>
      <c r="C10" s="7">
        <v>2</v>
      </c>
      <c r="D10" s="27" t="s">
        <v>47</v>
      </c>
      <c r="E10" s="7" t="s">
        <v>144</v>
      </c>
      <c r="F10" s="64">
        <v>15</v>
      </c>
      <c r="G10" s="7"/>
      <c r="H10" s="7">
        <f t="shared" si="0"/>
        <v>5.8823529411764746</v>
      </c>
      <c r="I10" s="7"/>
      <c r="K10" s="74" t="s">
        <v>53</v>
      </c>
      <c r="L10" s="70" t="s">
        <v>65</v>
      </c>
    </row>
    <row r="11" spans="1:12" x14ac:dyDescent="0.2">
      <c r="A11" s="7" t="s">
        <v>98</v>
      </c>
      <c r="B11" s="42">
        <v>84417</v>
      </c>
      <c r="C11" s="7">
        <v>1</v>
      </c>
      <c r="D11" s="27" t="s">
        <v>47</v>
      </c>
      <c r="E11" s="7" t="s">
        <v>145</v>
      </c>
      <c r="F11" s="64">
        <v>14</v>
      </c>
      <c r="G11" s="7"/>
      <c r="H11" s="7">
        <f t="shared" si="0"/>
        <v>-1.1764705882352899</v>
      </c>
      <c r="I11" s="64">
        <f>AVERAGE(H11:H12)</f>
        <v>-4.7058823529411722</v>
      </c>
      <c r="K11" s="74" t="s">
        <v>55</v>
      </c>
      <c r="L11" s="68" t="s">
        <v>66</v>
      </c>
    </row>
    <row r="12" spans="1:12" x14ac:dyDescent="0.2">
      <c r="A12" s="7" t="s">
        <v>98</v>
      </c>
      <c r="B12" s="42">
        <v>84417</v>
      </c>
      <c r="C12" s="7">
        <v>2</v>
      </c>
      <c r="D12" s="27" t="s">
        <v>47</v>
      </c>
      <c r="E12" s="7" t="s">
        <v>145</v>
      </c>
      <c r="F12" s="64">
        <v>13</v>
      </c>
      <c r="G12" s="7"/>
      <c r="H12" s="7">
        <f t="shared" si="0"/>
        <v>-8.2352941176470544</v>
      </c>
      <c r="I12" s="42"/>
      <c r="K12" s="74" t="s">
        <v>57</v>
      </c>
      <c r="L12" s="68" t="s">
        <v>58</v>
      </c>
    </row>
    <row r="13" spans="1:12" x14ac:dyDescent="0.2">
      <c r="A13" s="7" t="s">
        <v>98</v>
      </c>
      <c r="B13" s="42">
        <v>86605</v>
      </c>
      <c r="C13" s="7">
        <v>1</v>
      </c>
      <c r="D13" s="27" t="s">
        <v>47</v>
      </c>
      <c r="E13" s="7" t="s">
        <v>145</v>
      </c>
      <c r="F13" s="64">
        <v>16</v>
      </c>
      <c r="G13" s="7"/>
      <c r="H13" s="7">
        <f t="shared" si="0"/>
        <v>12.941176470588239</v>
      </c>
      <c r="I13" s="64">
        <f>AVERAGE(H13:H14)</f>
        <v>9.4117647058823568</v>
      </c>
      <c r="K13" s="74" t="s">
        <v>59</v>
      </c>
      <c r="L13" s="68" t="s">
        <v>112</v>
      </c>
    </row>
    <row r="14" spans="1:12" x14ac:dyDescent="0.2">
      <c r="A14" s="7" t="s">
        <v>98</v>
      </c>
      <c r="B14" s="42">
        <v>86605</v>
      </c>
      <c r="C14" s="7">
        <v>2</v>
      </c>
      <c r="D14" s="27" t="s">
        <v>47</v>
      </c>
      <c r="E14" s="7" t="s">
        <v>145</v>
      </c>
      <c r="F14" s="64">
        <v>15</v>
      </c>
      <c r="G14" s="7"/>
      <c r="H14" s="7">
        <f t="shared" si="0"/>
        <v>5.8823529411764746</v>
      </c>
      <c r="I14" s="42"/>
      <c r="K14" s="74"/>
      <c r="L14" s="68"/>
    </row>
    <row r="15" spans="1:12" x14ac:dyDescent="0.2">
      <c r="A15" s="7" t="s">
        <v>98</v>
      </c>
      <c r="B15" s="42">
        <v>86603</v>
      </c>
      <c r="C15" s="7">
        <v>1</v>
      </c>
      <c r="D15" s="27" t="s">
        <v>47</v>
      </c>
      <c r="E15" s="7" t="s">
        <v>145</v>
      </c>
      <c r="F15" s="64">
        <v>12</v>
      </c>
      <c r="G15" s="7"/>
      <c r="H15" s="7">
        <f t="shared" si="0"/>
        <v>-15.294117647058819</v>
      </c>
      <c r="I15" s="64">
        <f>AVERAGE(H15:H16)</f>
        <v>-4.7058823529411722</v>
      </c>
      <c r="K15" s="75" t="s">
        <v>60</v>
      </c>
      <c r="L15" s="68"/>
    </row>
    <row r="16" spans="1:12" x14ac:dyDescent="0.2">
      <c r="A16" s="7" t="s">
        <v>98</v>
      </c>
      <c r="B16" s="42">
        <v>86603</v>
      </c>
      <c r="C16" s="7">
        <v>2</v>
      </c>
      <c r="D16" s="27" t="s">
        <v>47</v>
      </c>
      <c r="E16" s="7" t="s">
        <v>145</v>
      </c>
      <c r="F16" s="64">
        <v>15</v>
      </c>
      <c r="G16" s="57">
        <f>AVERAGE(F11:F16)</f>
        <v>14.166666666666666</v>
      </c>
      <c r="H16" s="7">
        <f t="shared" si="0"/>
        <v>5.8823529411764746</v>
      </c>
      <c r="I16" s="42"/>
      <c r="K16" s="74" t="s">
        <v>136</v>
      </c>
      <c r="L16" s="68">
        <v>-2.3330000000000002</v>
      </c>
    </row>
    <row r="17" spans="1:13" x14ac:dyDescent="0.2">
      <c r="A17" s="12" t="s">
        <v>28</v>
      </c>
      <c r="I17" t="s">
        <v>46</v>
      </c>
      <c r="K17" s="74" t="s">
        <v>137</v>
      </c>
      <c r="L17" s="68">
        <v>-0.33329999999999999</v>
      </c>
    </row>
    <row r="18" spans="1:13" x14ac:dyDescent="0.2">
      <c r="A18" t="s">
        <v>102</v>
      </c>
      <c r="K18" s="74" t="s">
        <v>105</v>
      </c>
      <c r="L18" s="68" t="s">
        <v>113</v>
      </c>
    </row>
    <row r="19" spans="1:13" x14ac:dyDescent="0.2">
      <c r="K19" s="74" t="s">
        <v>61</v>
      </c>
      <c r="L19" s="68" t="s">
        <v>114</v>
      </c>
    </row>
    <row r="20" spans="1:13" x14ac:dyDescent="0.2">
      <c r="K20" s="74" t="s">
        <v>62</v>
      </c>
      <c r="L20" s="68">
        <v>1.404E-2</v>
      </c>
      <c r="M20" s="11"/>
    </row>
    <row r="21" spans="1:13" x14ac:dyDescent="0.2">
      <c r="K21" s="74"/>
      <c r="L21" s="68"/>
    </row>
    <row r="22" spans="1:13" x14ac:dyDescent="0.2">
      <c r="K22" s="75" t="s">
        <v>63</v>
      </c>
      <c r="L22" s="68"/>
    </row>
    <row r="23" spans="1:13" x14ac:dyDescent="0.2">
      <c r="K23" s="74" t="s">
        <v>64</v>
      </c>
      <c r="L23" s="68" t="s">
        <v>115</v>
      </c>
    </row>
    <row r="24" spans="1:13" x14ac:dyDescent="0.2">
      <c r="K24" s="74" t="s">
        <v>52</v>
      </c>
      <c r="L24" s="68">
        <v>0.62029999999999996</v>
      </c>
    </row>
    <row r="25" spans="1:13" x14ac:dyDescent="0.2">
      <c r="K25" s="74" t="s">
        <v>53</v>
      </c>
      <c r="L25" s="68" t="s">
        <v>65</v>
      </c>
    </row>
    <row r="26" spans="1:13" x14ac:dyDescent="0.2">
      <c r="K26" s="7" t="s">
        <v>55</v>
      </c>
      <c r="L26" s="69" t="s">
        <v>66</v>
      </c>
    </row>
    <row r="27" spans="1:13" x14ac:dyDescent="0.2">
      <c r="K27" s="7"/>
      <c r="L27" s="69"/>
    </row>
    <row r="28" spans="1:13" x14ac:dyDescent="0.2">
      <c r="K28" s="60" t="s">
        <v>67</v>
      </c>
      <c r="L28" s="69"/>
    </row>
    <row r="29" spans="1:13" x14ac:dyDescent="0.2">
      <c r="K29" s="7" t="s">
        <v>106</v>
      </c>
      <c r="L29" s="69">
        <v>3</v>
      </c>
    </row>
    <row r="30" spans="1:13" x14ac:dyDescent="0.2">
      <c r="K30" s="7" t="s">
        <v>104</v>
      </c>
      <c r="L30" s="7">
        <v>3</v>
      </c>
    </row>
    <row r="34" spans="7:7" x14ac:dyDescent="0.2">
      <c r="G34" s="30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EDF9a</vt:lpstr>
      <vt:lpstr>EDF9c</vt:lpstr>
      <vt:lpstr>EDF9d</vt:lpstr>
      <vt:lpstr>EDF9f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Mäkinen, Taija M</cp:lastModifiedBy>
  <dcterms:created xsi:type="dcterms:W3CDTF">2023-10-15T10:35:18Z</dcterms:created>
  <dcterms:modified xsi:type="dcterms:W3CDTF">2025-04-03T07:28:29Z</dcterms:modified>
</cp:coreProperties>
</file>