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/>
  <mc:AlternateContent xmlns:mc="http://schemas.openxmlformats.org/markup-compatibility/2006">
    <mc:Choice Requires="x15">
      <x15ac:absPath xmlns:x15ac="http://schemas.microsoft.com/office/spreadsheetml/2010/11/ac" url="/Users/nzampie/Nextcloud/Lab members/Elisa/Toscano et al/For submission/"/>
    </mc:Choice>
  </mc:AlternateContent>
  <xr:revisionPtr revIDLastSave="0" documentId="13_ncr:1_{E74DFCFE-0A04-554F-8843-6F9A4B730681}" xr6:coauthVersionLast="47" xr6:coauthVersionMax="47" xr10:uidLastSave="{00000000-0000-0000-0000-000000000000}"/>
  <bookViews>
    <workbookView xWindow="0" yWindow="740" windowWidth="29000" windowHeight="17220" tabRatio="500" xr2:uid="{00000000-000D-0000-FFFF-FFFF00000000}"/>
  </bookViews>
  <sheets>
    <sheet name="long projecting neurons" sheetId="1" r:id="rId1"/>
    <sheet name="Sheet1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T12" i="1" l="1"/>
  <c r="R12" i="1"/>
  <c r="P12" i="1"/>
  <c r="N12" i="1"/>
  <c r="L12" i="1"/>
  <c r="J12" i="1"/>
  <c r="G12" i="1"/>
  <c r="H12" i="1" s="1"/>
  <c r="F12" i="1"/>
  <c r="T11" i="1"/>
  <c r="R11" i="1"/>
  <c r="P11" i="1"/>
  <c r="N11" i="1"/>
  <c r="L11" i="1"/>
  <c r="J11" i="1"/>
  <c r="G11" i="1"/>
  <c r="H11" i="1" s="1"/>
  <c r="F11" i="1"/>
  <c r="T10" i="1"/>
  <c r="R10" i="1"/>
  <c r="P10" i="1"/>
  <c r="N10" i="1"/>
  <c r="L10" i="1"/>
  <c r="J10" i="1"/>
  <c r="G10" i="1"/>
  <c r="H10" i="1" s="1"/>
  <c r="F10" i="1"/>
  <c r="L5" i="1"/>
  <c r="J5" i="1"/>
  <c r="H5" i="1"/>
  <c r="F5" i="1"/>
  <c r="L4" i="1"/>
  <c r="J4" i="1"/>
  <c r="H4" i="1"/>
  <c r="F4" i="1"/>
  <c r="L3" i="1"/>
  <c r="J3" i="1"/>
  <c r="H3" i="1"/>
  <c r="F3" i="1"/>
</calcChain>
</file>

<file path=xl/sharedStrings.xml><?xml version="1.0" encoding="utf-8"?>
<sst xmlns="http://schemas.openxmlformats.org/spreadsheetml/2006/main" count="54" uniqueCount="27">
  <si>
    <t>LUMBAR-PROJECTING DESCENDING NEURONS</t>
  </si>
  <si>
    <t>ID</t>
  </si>
  <si>
    <t>Total #</t>
  </si>
  <si>
    <t>cells/mm</t>
  </si>
  <si>
    <t>#ipsi</t>
  </si>
  <si>
    <t>%ipsi</t>
  </si>
  <si>
    <t>#contra</t>
  </si>
  <si>
    <t>%contra</t>
  </si>
  <si>
    <t>#ventral</t>
  </si>
  <si>
    <t>%ventral</t>
  </si>
  <si>
    <t>#dorsal</t>
  </si>
  <si>
    <t>%dorsal</t>
  </si>
  <si>
    <t>#ipsi dorsal</t>
  </si>
  <si>
    <t>% ipsi dorsal</t>
  </si>
  <si>
    <t>#ipsi ventral</t>
  </si>
  <si>
    <t>% ipsi ventral</t>
  </si>
  <si>
    <t>#contra dorsal</t>
  </si>
  <si>
    <t>% contra dorsal</t>
  </si>
  <si>
    <t>#contra ventral</t>
  </si>
  <si>
    <t>% contra ventral</t>
  </si>
  <si>
    <t>Animal #1</t>
  </si>
  <si>
    <t>lumbar spinal cord</t>
  </si>
  <si>
    <t>Animal #2</t>
  </si>
  <si>
    <t>Animal #3</t>
  </si>
  <si>
    <t>CERVICAL-PROJECTING  ASCENDING NEURONS</t>
  </si>
  <si>
    <t>cervical spinal cord</t>
  </si>
  <si>
    <t>Site of rabies injection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</si>
</sst>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</font>
    <font>
      <b/>
      <sz val="11"/>
      <color theme="1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1" fontId="0" fillId="0" borderId="0" xfId="0" applyNumberFormat="1"/>
    <xf numFmtId="0" fontId="0" fillId="0" borderId="0" xfId="0" applyAlignment="1">
      <alignment horizontal="right"/>
    </xf>
    <xf numFmtId="2" fontId="2" fillId="0" borderId="0" xfId="0" applyNumberFormat="1" applyFont="1"/>
    <xf numFmtId="1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6"/>
  <sheetViews>
    <sheetView tabSelected="1" zoomScale="200" zoomScaleNormal="200" workbookViewId="0">
      <selection activeCell="E7" sqref="E7"/>
    </sheetView>
  </sheetViews>
  <sheetFormatPr baseColWidth="10" defaultColWidth="8.83203125" defaultRowHeight="15" x14ac:dyDescent="0.2"/>
  <cols>
    <col min="1" max="1" width="10.5" customWidth="1"/>
    <col min="2" max="2" width="18.33203125" customWidth="1"/>
    <col min="4" max="4" width="9.5" customWidth="1"/>
    <col min="5" max="5" width="9" style="1" customWidth="1"/>
    <col min="6" max="6" width="8" customWidth="1"/>
    <col min="7" max="9" width="9.33203125" customWidth="1"/>
    <col min="11" max="11" width="7.5" customWidth="1"/>
    <col min="12" max="12" width="8" customWidth="1"/>
    <col min="13" max="13" width="11" customWidth="1"/>
    <col min="14" max="14" width="12" customWidth="1"/>
    <col min="15" max="15" width="11.83203125" customWidth="1"/>
    <col min="16" max="16" width="12.83203125" customWidth="1"/>
    <col min="17" max="17" width="13.5" customWidth="1"/>
    <col min="18" max="19" width="14.5" customWidth="1"/>
    <col min="20" max="20" width="15.5" customWidth="1"/>
  </cols>
  <sheetData>
    <row r="1" spans="1:20" x14ac:dyDescent="0.2">
      <c r="A1" s="2" t="s">
        <v>0</v>
      </c>
    </row>
    <row r="2" spans="1:20" x14ac:dyDescent="0.2">
      <c r="A2" s="2" t="s">
        <v>1</v>
      </c>
      <c r="B2" s="2" t="s">
        <v>26</v>
      </c>
      <c r="C2" s="2" t="s">
        <v>2</v>
      </c>
      <c r="D2" s="2" t="s">
        <v>3</v>
      </c>
      <c r="E2" s="2" t="s">
        <v>4</v>
      </c>
      <c r="F2" s="3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2" t="s">
        <v>19</v>
      </c>
    </row>
    <row r="3" spans="1:20" x14ac:dyDescent="0.2">
      <c r="A3" t="s">
        <v>20</v>
      </c>
      <c r="B3" t="s">
        <v>21</v>
      </c>
      <c r="C3">
        <v>225</v>
      </c>
      <c r="D3" s="7">
        <v>75</v>
      </c>
      <c r="E3" s="4">
        <v>111</v>
      </c>
      <c r="F3" s="1">
        <f>E3/C3*100</f>
        <v>49.333333333333336</v>
      </c>
      <c r="G3">
        <v>114</v>
      </c>
      <c r="H3" s="1">
        <f>(G3/C3)*100</f>
        <v>50.666666666666671</v>
      </c>
      <c r="I3" s="4">
        <v>186</v>
      </c>
      <c r="J3" s="1">
        <f>(I3)/C3*100</f>
        <v>82.666666666666671</v>
      </c>
      <c r="K3">
        <v>39</v>
      </c>
      <c r="L3" s="1">
        <f>(K3/C3*100)</f>
        <v>17.333333333333336</v>
      </c>
      <c r="M3">
        <v>33</v>
      </c>
      <c r="N3" s="1">
        <v>14.6666666666667</v>
      </c>
      <c r="O3">
        <v>78</v>
      </c>
      <c r="P3" s="1">
        <v>34.6666666666667</v>
      </c>
      <c r="Q3">
        <v>6</v>
      </c>
      <c r="R3" s="1">
        <v>2.6666666666666701</v>
      </c>
      <c r="S3">
        <v>108</v>
      </c>
      <c r="T3" s="1">
        <v>48</v>
      </c>
    </row>
    <row r="4" spans="1:20" x14ac:dyDescent="0.2">
      <c r="A4" t="s">
        <v>22</v>
      </c>
      <c r="B4" t="s">
        <v>21</v>
      </c>
      <c r="C4">
        <v>382</v>
      </c>
      <c r="D4" s="7">
        <v>127.333333333333</v>
      </c>
      <c r="E4" s="4">
        <v>157</v>
      </c>
      <c r="F4" s="1">
        <f>E4/C4*100</f>
        <v>41.099476439790578</v>
      </c>
      <c r="G4">
        <v>225</v>
      </c>
      <c r="H4" s="1">
        <f>(G4/C4)*100</f>
        <v>58.900523560209429</v>
      </c>
      <c r="I4" s="4">
        <v>334</v>
      </c>
      <c r="J4" s="1">
        <f>(I4)/C4*100</f>
        <v>87.434554973821989</v>
      </c>
      <c r="K4">
        <v>48</v>
      </c>
      <c r="L4" s="1">
        <f>(K4/C4*100)</f>
        <v>12.56544502617801</v>
      </c>
      <c r="M4">
        <v>28</v>
      </c>
      <c r="N4" s="1">
        <v>7.3298429319371703</v>
      </c>
      <c r="O4">
        <v>129</v>
      </c>
      <c r="P4" s="1">
        <v>33.769633507853399</v>
      </c>
      <c r="Q4">
        <v>20</v>
      </c>
      <c r="R4" s="1">
        <v>5.2356020942408401</v>
      </c>
      <c r="S4">
        <v>205</v>
      </c>
      <c r="T4" s="1">
        <v>53.664921465968597</v>
      </c>
    </row>
    <row r="5" spans="1:20" x14ac:dyDescent="0.2">
      <c r="A5" t="s">
        <v>23</v>
      </c>
      <c r="B5" t="s">
        <v>21</v>
      </c>
      <c r="C5">
        <v>304</v>
      </c>
      <c r="D5" s="7">
        <v>101.333333333333</v>
      </c>
      <c r="E5" s="4">
        <v>111</v>
      </c>
      <c r="F5" s="1">
        <f>E5/C5*100</f>
        <v>36.513157894736842</v>
      </c>
      <c r="G5">
        <v>193</v>
      </c>
      <c r="H5" s="1">
        <f>(G5/C5)*100</f>
        <v>63.48684210526315</v>
      </c>
      <c r="I5" s="4">
        <v>268</v>
      </c>
      <c r="J5" s="1">
        <f>(I5)/C5*100</f>
        <v>88.157894736842096</v>
      </c>
      <c r="K5">
        <v>36</v>
      </c>
      <c r="L5" s="1">
        <f>(K5/C5*100)</f>
        <v>11.842105263157894</v>
      </c>
      <c r="M5">
        <v>13</v>
      </c>
      <c r="N5" s="1">
        <v>4.2763157894736796</v>
      </c>
      <c r="O5">
        <v>98</v>
      </c>
      <c r="P5" s="1">
        <v>32.2368421052632</v>
      </c>
      <c r="Q5">
        <v>23</v>
      </c>
      <c r="R5" s="1">
        <v>7.5657894736842097</v>
      </c>
      <c r="S5">
        <v>170</v>
      </c>
      <c r="T5" s="1">
        <v>55.921052631579002</v>
      </c>
    </row>
    <row r="8" spans="1:20" x14ac:dyDescent="0.2">
      <c r="A8" s="2" t="s">
        <v>24</v>
      </c>
      <c r="F8" s="1"/>
    </row>
    <row r="9" spans="1:20" x14ac:dyDescent="0.2">
      <c r="A9" s="2" t="s">
        <v>1</v>
      </c>
      <c r="B9" s="2" t="s">
        <v>26</v>
      </c>
      <c r="C9" s="2" t="s">
        <v>2</v>
      </c>
      <c r="D9" s="2" t="s">
        <v>3</v>
      </c>
      <c r="E9" s="2" t="s">
        <v>4</v>
      </c>
      <c r="F9" s="3" t="s">
        <v>5</v>
      </c>
      <c r="G9" s="2" t="s">
        <v>6</v>
      </c>
      <c r="H9" s="2" t="s">
        <v>7</v>
      </c>
      <c r="I9" s="2" t="s">
        <v>8</v>
      </c>
      <c r="J9" s="2" t="s">
        <v>9</v>
      </c>
      <c r="K9" s="2" t="s">
        <v>10</v>
      </c>
      <c r="L9" s="2" t="s">
        <v>11</v>
      </c>
      <c r="M9" s="2" t="s">
        <v>12</v>
      </c>
      <c r="N9" s="2" t="s">
        <v>13</v>
      </c>
      <c r="O9" s="2" t="s">
        <v>14</v>
      </c>
      <c r="P9" s="2" t="s">
        <v>15</v>
      </c>
      <c r="Q9" s="2" t="s">
        <v>16</v>
      </c>
      <c r="R9" s="2" t="s">
        <v>17</v>
      </c>
      <c r="S9" s="2" t="s">
        <v>18</v>
      </c>
      <c r="T9" s="2" t="s">
        <v>19</v>
      </c>
    </row>
    <row r="10" spans="1:20" x14ac:dyDescent="0.2">
      <c r="A10" t="s">
        <v>20</v>
      </c>
      <c r="B10" t="s">
        <v>25</v>
      </c>
      <c r="C10">
        <v>486</v>
      </c>
      <c r="D10" s="5">
        <v>162</v>
      </c>
      <c r="E10" s="4">
        <v>94</v>
      </c>
      <c r="F10" s="1">
        <f>E10/C10*100</f>
        <v>19.34156378600823</v>
      </c>
      <c r="G10">
        <f>SUM(Q10,S10)</f>
        <v>392</v>
      </c>
      <c r="H10" s="1">
        <f>G10/C10*100</f>
        <v>80.658436213991763</v>
      </c>
      <c r="I10" s="4">
        <v>218</v>
      </c>
      <c r="J10" s="1">
        <f>I10/C10*100</f>
        <v>44.855967078189302</v>
      </c>
      <c r="K10">
        <v>268</v>
      </c>
      <c r="L10" s="1">
        <f>K10/C10*100</f>
        <v>55.144032921810705</v>
      </c>
      <c r="M10">
        <v>42</v>
      </c>
      <c r="N10" s="1">
        <f>M10/C10*100</f>
        <v>8.6419753086419746</v>
      </c>
      <c r="O10">
        <v>52</v>
      </c>
      <c r="P10" s="1">
        <f>O10/C10*100</f>
        <v>10.699588477366255</v>
      </c>
      <c r="Q10">
        <v>226</v>
      </c>
      <c r="R10" s="1">
        <f>Q10/C10*100</f>
        <v>46.502057613168724</v>
      </c>
      <c r="S10">
        <v>166</v>
      </c>
      <c r="T10" s="1">
        <f>S10/C10*100</f>
        <v>34.156378600823047</v>
      </c>
    </row>
    <row r="11" spans="1:20" x14ac:dyDescent="0.2">
      <c r="A11" t="s">
        <v>22</v>
      </c>
      <c r="B11" t="s">
        <v>25</v>
      </c>
      <c r="C11">
        <v>843</v>
      </c>
      <c r="D11" s="5">
        <v>281</v>
      </c>
      <c r="E11" s="4">
        <v>232</v>
      </c>
      <c r="F11" s="1">
        <f>E11/C11*100</f>
        <v>27.520759193357058</v>
      </c>
      <c r="G11">
        <f>SUM(Q11,S11)</f>
        <v>611</v>
      </c>
      <c r="H11" s="1">
        <f>G11/C11*100</f>
        <v>72.479240806642935</v>
      </c>
      <c r="I11" s="4">
        <v>401</v>
      </c>
      <c r="J11" s="1">
        <f>I11/C11*100</f>
        <v>47.568208778173194</v>
      </c>
      <c r="K11">
        <v>442</v>
      </c>
      <c r="L11" s="1">
        <f>K11/C11*100</f>
        <v>52.431791221826806</v>
      </c>
      <c r="M11">
        <v>159</v>
      </c>
      <c r="N11" s="1">
        <f>M11/C11*100</f>
        <v>18.861209964412812</v>
      </c>
      <c r="O11">
        <v>73</v>
      </c>
      <c r="P11" s="1">
        <f>O11/C11*100</f>
        <v>8.6595492289442468</v>
      </c>
      <c r="Q11">
        <v>283</v>
      </c>
      <c r="R11" s="1">
        <f>Q11/C11*100</f>
        <v>33.570581257413998</v>
      </c>
      <c r="S11">
        <v>328</v>
      </c>
      <c r="T11" s="1">
        <f>S11/C11*100</f>
        <v>38.908659549228943</v>
      </c>
    </row>
    <row r="12" spans="1:20" x14ac:dyDescent="0.2">
      <c r="A12" t="s">
        <v>23</v>
      </c>
      <c r="B12" t="s">
        <v>25</v>
      </c>
      <c r="C12">
        <v>1098</v>
      </c>
      <c r="D12" s="5">
        <v>366</v>
      </c>
      <c r="E12" s="4">
        <v>368</v>
      </c>
      <c r="F12" s="1">
        <f>E12/C12*100</f>
        <v>33.515482695810569</v>
      </c>
      <c r="G12">
        <f>SUM(Q12,S12)</f>
        <v>730</v>
      </c>
      <c r="H12" s="1">
        <f>G12/C12*100</f>
        <v>66.484517304189438</v>
      </c>
      <c r="I12" s="4">
        <v>423</v>
      </c>
      <c r="J12" s="1">
        <f>I12/C12*100</f>
        <v>38.524590163934427</v>
      </c>
      <c r="K12">
        <v>675</v>
      </c>
      <c r="L12" s="1">
        <f>K12/C12*100</f>
        <v>61.475409836065573</v>
      </c>
      <c r="M12">
        <v>254</v>
      </c>
      <c r="N12" s="1">
        <f>M12/C12*100</f>
        <v>23.132969034608379</v>
      </c>
      <c r="O12">
        <v>114</v>
      </c>
      <c r="P12" s="1">
        <f>O12/C12*100</f>
        <v>10.382513661202186</v>
      </c>
      <c r="Q12">
        <v>421</v>
      </c>
      <c r="R12" s="1">
        <f>Q12/C12*100</f>
        <v>38.342440801457194</v>
      </c>
      <c r="S12">
        <v>309</v>
      </c>
      <c r="T12" s="1">
        <f>S12/C12*100</f>
        <v>28.142076502732237</v>
      </c>
    </row>
    <row r="15" spans="1:20" x14ac:dyDescent="0.2">
      <c r="A15" s="2"/>
    </row>
    <row r="16" spans="1:20" x14ac:dyDescent="0.2">
      <c r="A16" s="2"/>
      <c r="B16" s="2"/>
      <c r="C16" s="2"/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8" x14ac:dyDescent="0.2">
      <c r="F17" s="1"/>
      <c r="H17" s="1"/>
      <c r="I17" s="4"/>
      <c r="J17" s="1"/>
      <c r="L17" s="1"/>
      <c r="N17" s="1"/>
      <c r="P17" s="1"/>
      <c r="R17" s="1"/>
      <c r="T17" s="1"/>
    </row>
    <row r="18" spans="1:28" x14ac:dyDescent="0.2">
      <c r="D18" s="1"/>
      <c r="F18" s="1"/>
      <c r="H18" s="1"/>
      <c r="I18" s="4"/>
      <c r="J18" s="1"/>
      <c r="L18" s="1"/>
      <c r="N18" s="1"/>
      <c r="P18" s="1"/>
      <c r="R18" s="1"/>
      <c r="T18" s="1"/>
    </row>
    <row r="19" spans="1:28" x14ac:dyDescent="0.2">
      <c r="D19" s="1"/>
      <c r="F19" s="1"/>
      <c r="H19" s="1"/>
      <c r="I19" s="4"/>
      <c r="J19" s="1"/>
      <c r="L19" s="1"/>
      <c r="N19" s="1"/>
      <c r="P19" s="1"/>
      <c r="R19" s="1"/>
      <c r="T19" s="1"/>
    </row>
    <row r="20" spans="1:28" x14ac:dyDescent="0.2">
      <c r="I20" s="2"/>
      <c r="J20" s="3"/>
      <c r="L20" s="3"/>
      <c r="N20" s="1"/>
      <c r="O20" s="6"/>
      <c r="Q20" s="6"/>
      <c r="S20" s="6"/>
      <c r="U20" s="1"/>
      <c r="V20" s="6"/>
      <c r="W20" s="1"/>
      <c r="X20" s="1"/>
      <c r="Y20" s="1"/>
      <c r="AA20" s="1"/>
      <c r="AB20" s="1"/>
    </row>
    <row r="22" spans="1:28" x14ac:dyDescent="0.2">
      <c r="A22" s="2"/>
    </row>
    <row r="23" spans="1:28" x14ac:dyDescent="0.2">
      <c r="A23" s="2"/>
      <c r="B23" s="2"/>
      <c r="C23" s="2"/>
      <c r="D23" s="2"/>
      <c r="E23" s="2"/>
      <c r="F23" s="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8" x14ac:dyDescent="0.2">
      <c r="D24" s="1"/>
      <c r="H24" s="1"/>
      <c r="I24" s="1"/>
      <c r="J24" s="1"/>
      <c r="L24" s="1"/>
      <c r="N24" s="1"/>
      <c r="P24" s="1"/>
      <c r="R24" s="1"/>
      <c r="T24" s="1"/>
    </row>
    <row r="25" spans="1:28" x14ac:dyDescent="0.2">
      <c r="D25" s="1"/>
      <c r="H25" s="1"/>
      <c r="I25" s="1"/>
      <c r="J25" s="1"/>
      <c r="L25" s="1"/>
      <c r="N25" s="1"/>
      <c r="P25" s="1"/>
      <c r="R25" s="1"/>
      <c r="T25" s="1"/>
    </row>
    <row r="26" spans="1:28" x14ac:dyDescent="0.2">
      <c r="D26" s="1"/>
      <c r="H26" s="1"/>
      <c r="I26" s="1"/>
      <c r="J26" s="1"/>
      <c r="L26" s="1"/>
      <c r="N26" s="1"/>
      <c r="P26" s="1"/>
      <c r="R26" s="1"/>
      <c r="T26" s="1"/>
    </row>
  </sheetData>
  <pageMargins left="0.7" right="0.7" top="0.75" bottom="0.75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="200" zoomScaleNormal="200" workbookViewId="0"/>
  </sheetViews>
  <sheetFormatPr baseColWidth="10" defaultColWidth="10.6640625" defaultRowHeight="15" x14ac:dyDescent="0.2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long projecting neurons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Toscano, Elisa</dc:creator>
  <dc:description/>
  <cp:lastModifiedBy>Niccolo Zampieri</cp:lastModifiedBy>
  <cp:revision>2</cp:revision>
  <cp:lastPrinted>2024-12-17T15:36:23Z</cp:lastPrinted>
  <dcterms:created xsi:type="dcterms:W3CDTF">2023-11-14T16:24:40Z</dcterms:created>
  <dcterms:modified xsi:type="dcterms:W3CDTF">2025-01-18T14:58:33Z</dcterms:modified>
  <dc:language>it-IT</dc:language>
</cp:coreProperties>
</file>