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90576EC7-E474-48BD-816C-699BFDF6918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Fig3E_lncSox1_qChIP_IPC_mh" sheetId="4" r:id="rId1"/>
    <sheet name="Fig4F_lncSox1_qPCR" sheetId="1" r:id="rId2"/>
    <sheet name="Fig4G_lncSox1_qChIP_Neuro2A" sheetId="2" r:id="rId3"/>
    <sheet name="Fig6BD_IUE_sgLncSox1_pHH3_BrdU" sheetId="3" r:id="rId4"/>
    <sheet name="Fig6F_IUE_sgLncSox1_Neuron" sheetId="5" r:id="rId5"/>
    <sheet name="FigS3A_IUE_SVZ_VZ" sheetId="7" r:id="rId6"/>
    <sheet name="FigS3CE_IUE_sgLncSox1_Tuj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7" l="1"/>
  <c r="E19" i="7"/>
  <c r="E20" i="7"/>
  <c r="E21" i="7"/>
  <c r="E22" i="7"/>
  <c r="E17" i="7"/>
  <c r="E7" i="7"/>
  <c r="E8" i="7"/>
  <c r="E9" i="7"/>
  <c r="E10" i="7"/>
  <c r="E11" i="7"/>
  <c r="E6" i="7"/>
  <c r="D26" i="7"/>
  <c r="C26" i="7"/>
  <c r="B26" i="7"/>
  <c r="E25" i="7"/>
  <c r="D25" i="7"/>
  <c r="C25" i="7"/>
  <c r="B25" i="7"/>
  <c r="E24" i="7"/>
  <c r="D24" i="7"/>
  <c r="C24" i="7"/>
  <c r="B24" i="7"/>
  <c r="E14" i="7"/>
  <c r="D14" i="7"/>
  <c r="C14" i="7"/>
  <c r="B14" i="7"/>
  <c r="E13" i="7"/>
  <c r="D13" i="7"/>
  <c r="C13" i="7"/>
  <c r="B13" i="7"/>
  <c r="K26" i="6"/>
  <c r="J26" i="6"/>
  <c r="I26" i="6"/>
  <c r="M17" i="6"/>
  <c r="N17" i="6"/>
  <c r="M18" i="6"/>
  <c r="N18" i="6"/>
  <c r="M19" i="6"/>
  <c r="N19" i="6"/>
  <c r="M20" i="6"/>
  <c r="N20" i="6"/>
  <c r="M21" i="6"/>
  <c r="N21" i="6"/>
  <c r="M22" i="6"/>
  <c r="N22" i="6"/>
  <c r="N25" i="6"/>
  <c r="M25" i="6"/>
  <c r="L17" i="6"/>
  <c r="L18" i="6"/>
  <c r="L19" i="6"/>
  <c r="L20" i="6"/>
  <c r="L21" i="6"/>
  <c r="L22" i="6"/>
  <c r="L25" i="6"/>
  <c r="K25" i="6"/>
  <c r="J25" i="6"/>
  <c r="I25" i="6"/>
  <c r="N24" i="6"/>
  <c r="M24" i="6"/>
  <c r="L24" i="6"/>
  <c r="K24" i="6"/>
  <c r="J24" i="6"/>
  <c r="I24" i="6"/>
  <c r="M6" i="6"/>
  <c r="N6" i="6"/>
  <c r="M7" i="6"/>
  <c r="N7" i="6"/>
  <c r="M8" i="6"/>
  <c r="N8" i="6"/>
  <c r="M9" i="6"/>
  <c r="N9" i="6"/>
  <c r="M10" i="6"/>
  <c r="N10" i="6"/>
  <c r="M11" i="6"/>
  <c r="N11" i="6"/>
  <c r="N14" i="6"/>
  <c r="M14" i="6"/>
  <c r="L6" i="6"/>
  <c r="L7" i="6"/>
  <c r="L8" i="6"/>
  <c r="L9" i="6"/>
  <c r="L10" i="6"/>
  <c r="L11" i="6"/>
  <c r="L14" i="6"/>
  <c r="K14" i="6"/>
  <c r="J14" i="6"/>
  <c r="I14" i="6"/>
  <c r="N13" i="6"/>
  <c r="M13" i="6"/>
  <c r="L13" i="6"/>
  <c r="K13" i="6"/>
  <c r="J13" i="6"/>
  <c r="I13" i="6"/>
  <c r="F6" i="6"/>
  <c r="E6" i="6"/>
  <c r="F18" i="6"/>
  <c r="F19" i="6"/>
  <c r="F20" i="6"/>
  <c r="F21" i="6"/>
  <c r="F22" i="6"/>
  <c r="F17" i="6"/>
  <c r="E18" i="6"/>
  <c r="E19" i="6"/>
  <c r="E20" i="6"/>
  <c r="E21" i="6"/>
  <c r="E22" i="6"/>
  <c r="E17" i="6"/>
  <c r="F7" i="6"/>
  <c r="E7" i="6"/>
  <c r="F8" i="6"/>
  <c r="E8" i="6"/>
  <c r="F9" i="6"/>
  <c r="E9" i="6"/>
  <c r="F10" i="6"/>
  <c r="E10" i="6"/>
  <c r="F11" i="6"/>
  <c r="E11" i="6"/>
  <c r="E8" i="5"/>
  <c r="E6" i="5"/>
  <c r="F26" i="6"/>
  <c r="G17" i="6"/>
  <c r="G18" i="6"/>
  <c r="G19" i="6"/>
  <c r="G20" i="6"/>
  <c r="G21" i="6"/>
  <c r="G22" i="6"/>
  <c r="G25" i="6"/>
  <c r="F25" i="6"/>
  <c r="G24" i="6"/>
  <c r="F24" i="6"/>
  <c r="G6" i="6"/>
  <c r="G7" i="6"/>
  <c r="G8" i="6"/>
  <c r="G9" i="6"/>
  <c r="G10" i="6"/>
  <c r="G11" i="6"/>
  <c r="G14" i="6"/>
  <c r="F14" i="6"/>
  <c r="G13" i="6"/>
  <c r="F13" i="6"/>
  <c r="D26" i="6"/>
  <c r="C26" i="6"/>
  <c r="B26" i="6"/>
  <c r="E25" i="6"/>
  <c r="D25" i="6"/>
  <c r="C25" i="6"/>
  <c r="B25" i="6"/>
  <c r="E24" i="6"/>
  <c r="D24" i="6"/>
  <c r="C24" i="6"/>
  <c r="B24" i="6"/>
  <c r="E14" i="6"/>
  <c r="D14" i="6"/>
  <c r="C14" i="6"/>
  <c r="B14" i="6"/>
  <c r="E13" i="6"/>
  <c r="D13" i="6"/>
  <c r="C13" i="6"/>
  <c r="B13" i="6"/>
  <c r="D26" i="5"/>
  <c r="C26" i="5"/>
  <c r="B26" i="5"/>
  <c r="D25" i="5"/>
  <c r="C25" i="5"/>
  <c r="B25" i="5"/>
  <c r="D24" i="5"/>
  <c r="C24" i="5"/>
  <c r="B24" i="5"/>
  <c r="E22" i="5"/>
  <c r="E21" i="5"/>
  <c r="E20" i="5"/>
  <c r="E19" i="5"/>
  <c r="E18" i="5"/>
  <c r="E17" i="5"/>
  <c r="D14" i="5"/>
  <c r="C14" i="5"/>
  <c r="B14" i="5"/>
  <c r="D13" i="5"/>
  <c r="C13" i="5"/>
  <c r="B13" i="5"/>
  <c r="E11" i="5"/>
  <c r="E10" i="5"/>
  <c r="E9" i="5"/>
  <c r="E7" i="5"/>
  <c r="E25" i="5"/>
  <c r="E26" i="5"/>
  <c r="E14" i="5"/>
  <c r="E13" i="5"/>
  <c r="E24" i="5"/>
  <c r="C41" i="4"/>
  <c r="B41" i="4"/>
  <c r="E26" i="4"/>
  <c r="E27" i="4"/>
  <c r="E28" i="4"/>
  <c r="E25" i="4"/>
  <c r="C31" i="4"/>
  <c r="B31" i="4"/>
  <c r="C30" i="4"/>
  <c r="B30" i="4"/>
  <c r="D28" i="4"/>
  <c r="D27" i="4"/>
  <c r="D26" i="4"/>
  <c r="D25" i="4"/>
  <c r="D30" i="4"/>
  <c r="D31" i="4"/>
  <c r="F41" i="4"/>
  <c r="C40" i="4"/>
  <c r="B40" i="4"/>
  <c r="C39" i="4"/>
  <c r="B39" i="4"/>
  <c r="D37" i="4"/>
  <c r="E37" i="4"/>
  <c r="D36" i="4"/>
  <c r="E36" i="4"/>
  <c r="D35" i="4"/>
  <c r="D34" i="4"/>
  <c r="E34" i="4"/>
  <c r="C21" i="4"/>
  <c r="B21" i="4"/>
  <c r="C20" i="4"/>
  <c r="B20" i="4"/>
  <c r="C19" i="4"/>
  <c r="B19" i="4"/>
  <c r="D17" i="4"/>
  <c r="D16" i="4"/>
  <c r="D15" i="4"/>
  <c r="D14" i="4"/>
  <c r="D20" i="4"/>
  <c r="C11" i="4"/>
  <c r="B11" i="4"/>
  <c r="C10" i="4"/>
  <c r="B10" i="4"/>
  <c r="D8" i="4"/>
  <c r="D7" i="4"/>
  <c r="D6" i="4"/>
  <c r="D5" i="4"/>
  <c r="E17" i="3"/>
  <c r="E18" i="3"/>
  <c r="E19" i="3"/>
  <c r="E6" i="3"/>
  <c r="E7" i="3"/>
  <c r="E8" i="3"/>
  <c r="D26" i="3"/>
  <c r="C26" i="3"/>
  <c r="B26" i="3"/>
  <c r="D25" i="3"/>
  <c r="C25" i="3"/>
  <c r="B25" i="3"/>
  <c r="D24" i="3"/>
  <c r="C24" i="3"/>
  <c r="B24" i="3"/>
  <c r="E22" i="3"/>
  <c r="E21" i="3"/>
  <c r="E20" i="3"/>
  <c r="D14" i="3"/>
  <c r="C14" i="3"/>
  <c r="B14" i="3"/>
  <c r="D13" i="3"/>
  <c r="C13" i="3"/>
  <c r="B13" i="3"/>
  <c r="E11" i="3"/>
  <c r="E10" i="3"/>
  <c r="E9" i="3"/>
  <c r="I26" i="3"/>
  <c r="H26" i="3"/>
  <c r="G26" i="3"/>
  <c r="I25" i="3"/>
  <c r="H25" i="3"/>
  <c r="G25" i="3"/>
  <c r="I24" i="3"/>
  <c r="H24" i="3"/>
  <c r="G24" i="3"/>
  <c r="J22" i="3"/>
  <c r="J21" i="3"/>
  <c r="J20" i="3"/>
  <c r="J19" i="3"/>
  <c r="J18" i="3"/>
  <c r="J17" i="3"/>
  <c r="I14" i="3"/>
  <c r="H14" i="3"/>
  <c r="G14" i="3"/>
  <c r="I13" i="3"/>
  <c r="H13" i="3"/>
  <c r="G13" i="3"/>
  <c r="J11" i="3"/>
  <c r="J10" i="3"/>
  <c r="J9" i="3"/>
  <c r="J8" i="3"/>
  <c r="J7" i="3"/>
  <c r="J6" i="3"/>
  <c r="E35" i="4"/>
  <c r="E41" i="4"/>
  <c r="D41" i="4"/>
  <c r="D19" i="4"/>
  <c r="D40" i="4"/>
  <c r="D11" i="4"/>
  <c r="D10" i="4"/>
  <c r="D21" i="4"/>
  <c r="D39" i="4"/>
  <c r="E26" i="3"/>
  <c r="E13" i="3"/>
  <c r="J25" i="3"/>
  <c r="E25" i="3"/>
  <c r="E24" i="3"/>
  <c r="E14" i="3"/>
  <c r="J26" i="3"/>
  <c r="J13" i="3"/>
  <c r="J24" i="3"/>
  <c r="J14" i="3"/>
  <c r="E8" i="4"/>
  <c r="E7" i="4"/>
  <c r="E5" i="4"/>
  <c r="E14" i="4"/>
  <c r="E15" i="4"/>
  <c r="E16" i="4"/>
  <c r="E6" i="4"/>
  <c r="E17" i="4"/>
  <c r="F30" i="2"/>
  <c r="C30" i="2"/>
  <c r="B30" i="2"/>
  <c r="D23" i="2"/>
  <c r="D4" i="2"/>
  <c r="D5" i="2"/>
  <c r="D6" i="2"/>
  <c r="D7" i="2"/>
  <c r="D24" i="2"/>
  <c r="D29" i="2"/>
  <c r="D25" i="2"/>
  <c r="D26" i="2"/>
  <c r="C29" i="2"/>
  <c r="B29" i="2"/>
  <c r="D28" i="2"/>
  <c r="C28" i="2"/>
  <c r="B28" i="2"/>
  <c r="C20" i="2"/>
  <c r="B20" i="2"/>
  <c r="D13" i="2"/>
  <c r="D14" i="2"/>
  <c r="D15" i="2"/>
  <c r="D16" i="2"/>
  <c r="D19" i="2"/>
  <c r="C19" i="2"/>
  <c r="B19" i="2"/>
  <c r="D18" i="2"/>
  <c r="C18" i="2"/>
  <c r="B18" i="2"/>
  <c r="C10" i="2"/>
  <c r="B10" i="2"/>
  <c r="C9" i="2"/>
  <c r="B9" i="2"/>
  <c r="D24" i="1"/>
  <c r="D4" i="1"/>
  <c r="D5" i="1"/>
  <c r="D10" i="1"/>
  <c r="D6" i="1"/>
  <c r="D30" i="1"/>
  <c r="D7" i="1"/>
  <c r="D9" i="1"/>
  <c r="E24" i="1"/>
  <c r="D25" i="1"/>
  <c r="D26" i="1"/>
  <c r="D23" i="1"/>
  <c r="D29" i="1"/>
  <c r="C30" i="1"/>
  <c r="F30" i="1"/>
  <c r="B30" i="1"/>
  <c r="C29" i="1"/>
  <c r="B29" i="1"/>
  <c r="D28" i="1"/>
  <c r="C28" i="1"/>
  <c r="B28" i="1"/>
  <c r="D14" i="1"/>
  <c r="C20" i="1"/>
  <c r="B20" i="1"/>
  <c r="D13" i="1"/>
  <c r="D15" i="1"/>
  <c r="D16" i="1"/>
  <c r="E16" i="1"/>
  <c r="D19" i="1"/>
  <c r="C19" i="1"/>
  <c r="B19" i="1"/>
  <c r="D18" i="1"/>
  <c r="C18" i="1"/>
  <c r="B18" i="1"/>
  <c r="C10" i="1"/>
  <c r="B10" i="1"/>
  <c r="C9" i="1"/>
  <c r="B9" i="1"/>
  <c r="D20" i="1"/>
  <c r="E7" i="1"/>
  <c r="E40" i="4"/>
  <c r="E31" i="4"/>
  <c r="E30" i="4"/>
  <c r="E11" i="4"/>
  <c r="E21" i="4"/>
  <c r="E10" i="4"/>
  <c r="E39" i="4"/>
  <c r="E19" i="4"/>
  <c r="E20" i="4"/>
  <c r="E6" i="1"/>
  <c r="E23" i="1"/>
  <c r="E5" i="1"/>
  <c r="D9" i="2"/>
  <c r="E14" i="1"/>
  <c r="E15" i="1"/>
  <c r="E26" i="1"/>
  <c r="E4" i="1"/>
  <c r="E13" i="1"/>
  <c r="E25" i="1"/>
  <c r="D30" i="2"/>
  <c r="D20" i="2"/>
  <c r="E26" i="2"/>
  <c r="E13" i="2"/>
  <c r="E14" i="2"/>
  <c r="E4" i="2"/>
  <c r="E6" i="2"/>
  <c r="E25" i="2"/>
  <c r="E15" i="2"/>
  <c r="E5" i="2"/>
  <c r="E23" i="2"/>
  <c r="E16" i="2"/>
  <c r="E24" i="2"/>
  <c r="D10" i="2"/>
  <c r="E7" i="2"/>
  <c r="E19" i="1"/>
  <c r="E18" i="1"/>
  <c r="E20" i="1"/>
  <c r="E30" i="1"/>
  <c r="E10" i="1"/>
  <c r="E9" i="1"/>
  <c r="E28" i="1"/>
  <c r="E29" i="1"/>
  <c r="E29" i="2"/>
  <c r="E28" i="2"/>
  <c r="E9" i="2"/>
  <c r="E30" i="2"/>
  <c r="E20" i="2"/>
  <c r="E10" i="2"/>
  <c r="E18" i="2"/>
  <c r="E19" i="2"/>
  <c r="E26" i="6"/>
  <c r="G26" i="6"/>
  <c r="L26" i="6"/>
  <c r="M26" i="6"/>
  <c r="N26" i="6"/>
  <c r="E26" i="7"/>
</calcChain>
</file>

<file path=xl/sharedStrings.xml><?xml version="1.0" encoding="utf-8"?>
<sst xmlns="http://schemas.openxmlformats.org/spreadsheetml/2006/main" count="190" uniqueCount="48">
  <si>
    <t>Sample</t>
  </si>
  <si>
    <t>Actin</t>
  </si>
  <si>
    <t>%</t>
  </si>
  <si>
    <t>n</t>
  </si>
  <si>
    <t>Mean</t>
  </si>
  <si>
    <t>Std</t>
  </si>
  <si>
    <t>P-value</t>
  </si>
  <si>
    <t>qPCR</t>
  </si>
  <si>
    <t>sgControl</t>
  </si>
  <si>
    <t>lncSox1</t>
  </si>
  <si>
    <t>lncSox1/Actin</t>
  </si>
  <si>
    <t>sgLncSox1#1</t>
  </si>
  <si>
    <t>sgLncSox1#4</t>
  </si>
  <si>
    <t>ChIP/qPCR</t>
  </si>
  <si>
    <t>ChIP</t>
  </si>
  <si>
    <t>Input</t>
  </si>
  <si>
    <t>ChIP/Input</t>
  </si>
  <si>
    <t>Tbr2+cells</t>
  </si>
  <si>
    <t>GFP+/Tbr2</t>
  </si>
  <si>
    <t>GFP+/Tbr2/BrdU+</t>
  </si>
  <si>
    <t>Nr</t>
  </si>
  <si>
    <t xml:space="preserve">sgControl (T5349) </t>
  </si>
  <si>
    <t xml:space="preserve">sgTrnp1 (T5364) </t>
  </si>
  <si>
    <t>1 (4 slides)</t>
  </si>
  <si>
    <t>2 (4 slides)</t>
  </si>
  <si>
    <t>3 (4 slides)</t>
  </si>
  <si>
    <t>4 (4 slides)</t>
  </si>
  <si>
    <t>5 (4 slides)</t>
  </si>
  <si>
    <t>6 (4 slides)</t>
  </si>
  <si>
    <t>GFP+/Tbr2/pHH3+</t>
  </si>
  <si>
    <t>sgLncSox1</t>
  </si>
  <si>
    <t xml:space="preserve">sgControl </t>
  </si>
  <si>
    <t>mIPCs</t>
  </si>
  <si>
    <t>H3K9ac ChIP/qPCR</t>
  </si>
  <si>
    <t>#1</t>
  </si>
  <si>
    <t>hIPCs</t>
  </si>
  <si>
    <t>#2</t>
  </si>
  <si>
    <t xml:space="preserve">mCherry+/NeuN+ </t>
  </si>
  <si>
    <t>GFP+/NeuN</t>
  </si>
  <si>
    <t>mCherry+/Tuj+</t>
  </si>
  <si>
    <t xml:space="preserve">mCherry+/Tuj- </t>
  </si>
  <si>
    <t>Total mCherry+</t>
  </si>
  <si>
    <t>Tuj+cells</t>
  </si>
  <si>
    <t>HuCD+cells</t>
  </si>
  <si>
    <t xml:space="preserve">mCherry+/HuCD- </t>
  </si>
  <si>
    <t>mCherry+/HuCD+</t>
  </si>
  <si>
    <t xml:space="preserve">mCherry+/TBR2- cells in the VZ </t>
  </si>
  <si>
    <t>TBR2+/GFP+ cells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</si>
</sst>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0000"/>
  </numFmts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1"/>
      <name val="Calibri"/>
      <family val="2"/>
      <scheme val="minor"/>
    </font>
    <font>
      <b/>
      <u/>
      <sz val="11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2" borderId="0" xfId="0" applyNumberFormat="1" applyFont="1" applyFill="1" applyAlignment="1">
      <alignment horizontal="center"/>
    </xf>
    <xf numFmtId="164" fontId="1" fillId="0" borderId="0" xfId="0" applyNumberFormat="1" applyFont="1"/>
    <xf numFmtId="1" fontId="1" fillId="2" borderId="0" xfId="0" applyNumberFormat="1" applyFont="1" applyFill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" fontId="1" fillId="0" borderId="0" xfId="0" applyNumberFormat="1" applyFont="1"/>
    <xf numFmtId="2" fontId="2" fillId="0" borderId="0" xfId="0" applyNumberFormat="1" applyFont="1" applyAlignment="1">
      <alignment horizontal="right" vertical="center"/>
    </xf>
    <xf numFmtId="2" fontId="2" fillId="3" borderId="1" xfId="0" applyNumberFormat="1" applyFont="1" applyFill="1" applyBorder="1" applyAlignment="1">
      <alignment horizontal="right" vertical="center"/>
    </xf>
    <xf numFmtId="1" fontId="3" fillId="2" borderId="0" xfId="0" applyNumberFormat="1" applyFont="1" applyFill="1" applyAlignment="1">
      <alignment horizontal="right"/>
    </xf>
    <xf numFmtId="164" fontId="4" fillId="2" borderId="0" xfId="0" applyNumberFormat="1" applyFont="1" applyFill="1" applyAlignment="1">
      <alignment horizontal="right"/>
    </xf>
    <xf numFmtId="1" fontId="5" fillId="2" borderId="0" xfId="0" applyNumberFormat="1" applyFont="1" applyFill="1" applyAlignment="1">
      <alignment horizontal="right"/>
    </xf>
    <xf numFmtId="164" fontId="1" fillId="3" borderId="1" xfId="0" applyNumberFormat="1" applyFont="1" applyFill="1" applyBorder="1"/>
    <xf numFmtId="1" fontId="1" fillId="2" borderId="0" xfId="0" applyNumberFormat="1" applyFont="1" applyFill="1"/>
    <xf numFmtId="0" fontId="1" fillId="2" borderId="0" xfId="0" applyFont="1" applyFill="1" applyAlignment="1">
      <alignment horizontal="right"/>
    </xf>
    <xf numFmtId="164" fontId="1" fillId="3" borderId="0" xfId="0" applyNumberFormat="1" applyFont="1" applyFill="1"/>
    <xf numFmtId="164" fontId="1" fillId="4" borderId="0" xfId="0" applyNumberFormat="1" applyFont="1" applyFill="1" applyAlignment="1">
      <alignment horizontal="center"/>
    </xf>
    <xf numFmtId="2" fontId="2" fillId="4" borderId="0" xfId="0" applyNumberFormat="1" applyFont="1" applyFill="1" applyAlignment="1">
      <alignment horizontal="right" vertical="center"/>
    </xf>
    <xf numFmtId="164" fontId="4" fillId="4" borderId="0" xfId="0" applyNumberFormat="1" applyFont="1" applyFill="1" applyAlignment="1">
      <alignment horizontal="right"/>
    </xf>
    <xf numFmtId="164" fontId="1" fillId="4" borderId="0" xfId="0" applyNumberFormat="1" applyFont="1" applyFill="1"/>
    <xf numFmtId="0" fontId="1" fillId="4" borderId="0" xfId="0" applyFont="1" applyFill="1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7" fillId="2" borderId="2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 vertical="center"/>
    </xf>
    <xf numFmtId="1" fontId="4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2" fontId="4" fillId="2" borderId="0" xfId="0" applyNumberFormat="1" applyFont="1" applyFill="1" applyAlignment="1">
      <alignment horizontal="right"/>
    </xf>
    <xf numFmtId="165" fontId="1" fillId="2" borderId="0" xfId="0" applyNumberFormat="1" applyFont="1" applyFill="1" applyAlignment="1">
      <alignment horizontal="right"/>
    </xf>
    <xf numFmtId="1" fontId="7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right"/>
    </xf>
    <xf numFmtId="0" fontId="5" fillId="2" borderId="0" xfId="0" applyFont="1" applyFill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/>
    <xf numFmtId="165" fontId="1" fillId="4" borderId="0" xfId="0" applyNumberFormat="1" applyFont="1" applyFill="1" applyAlignment="1">
      <alignment horizontal="right"/>
    </xf>
    <xf numFmtId="165" fontId="7" fillId="4" borderId="2" xfId="0" applyNumberFormat="1" applyFont="1" applyFill="1" applyBorder="1" applyAlignment="1">
      <alignment horizontal="center"/>
    </xf>
    <xf numFmtId="165" fontId="4" fillId="4" borderId="0" xfId="0" applyNumberFormat="1" applyFont="1" applyFill="1" applyAlignment="1">
      <alignment horizontal="right"/>
    </xf>
    <xf numFmtId="1" fontId="4" fillId="4" borderId="0" xfId="0" applyNumberFormat="1" applyFont="1" applyFill="1" applyAlignment="1">
      <alignment horizontal="right"/>
    </xf>
    <xf numFmtId="164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3A359C-E99B-4ED1-A162-A6A1971A03EB}">
  <dimension ref="A1:F41"/>
  <sheetViews>
    <sheetView tabSelected="1" zoomScale="110" zoomScaleNormal="110" workbookViewId="0">
      <pane ySplit="3" topLeftCell="A10" activePane="bottomLeft" state="frozen"/>
      <selection pane="bottomLeft" activeCell="I17" sqref="I17"/>
    </sheetView>
  </sheetViews>
  <sheetFormatPr baseColWidth="10" defaultColWidth="8.7109375" defaultRowHeight="15" x14ac:dyDescent="0.25"/>
  <cols>
    <col min="1" max="1" width="8.7109375" style="5" bestFit="1"/>
    <col min="2" max="3" width="10.7109375" style="2" customWidth="1"/>
    <col min="4" max="4" width="13.5703125" style="2" customWidth="1"/>
    <col min="5" max="5" width="10.28515625" style="18" customWidth="1"/>
    <col min="6" max="6" width="1.7109375" style="14" customWidth="1"/>
    <col min="7" max="7" width="12.42578125" style="2" customWidth="1"/>
    <col min="8" max="8" width="10.28515625" style="2" bestFit="1" customWidth="1"/>
    <col min="9" max="9" width="15.7109375" style="2" customWidth="1"/>
    <col min="10" max="10" width="13.42578125" style="2" customWidth="1"/>
    <col min="11" max="11" width="1.7109375" style="2" customWidth="1"/>
    <col min="12" max="13" width="8.7109375" style="2"/>
    <col min="14" max="14" width="13.7109375" style="2" customWidth="1"/>
    <col min="15" max="16384" width="8.7109375" style="2"/>
  </cols>
  <sheetData>
    <row r="1" spans="1:6" x14ac:dyDescent="0.25">
      <c r="A1" s="39" t="s">
        <v>33</v>
      </c>
      <c r="B1" s="40"/>
      <c r="C1" s="40"/>
      <c r="D1" s="40"/>
      <c r="E1" s="15"/>
      <c r="F1" s="4"/>
    </row>
    <row r="2" spans="1:6" x14ac:dyDescent="0.25">
      <c r="A2" s="1"/>
      <c r="B2" s="20"/>
      <c r="C2" s="20" t="s">
        <v>34</v>
      </c>
      <c r="D2" s="20"/>
      <c r="E2" s="15"/>
      <c r="F2" s="4"/>
    </row>
    <row r="3" spans="1:6" x14ac:dyDescent="0.25">
      <c r="A3" s="3" t="s">
        <v>0</v>
      </c>
      <c r="B3" s="1" t="s">
        <v>14</v>
      </c>
      <c r="C3" s="1" t="s">
        <v>15</v>
      </c>
      <c r="D3" s="1" t="s">
        <v>16</v>
      </c>
      <c r="E3" s="15" t="s">
        <v>2</v>
      </c>
      <c r="F3" s="4"/>
    </row>
    <row r="4" spans="1:6" x14ac:dyDescent="0.25">
      <c r="A4" s="3"/>
      <c r="B4" s="39" t="s">
        <v>32</v>
      </c>
      <c r="C4" s="40"/>
      <c r="D4" s="40"/>
      <c r="E4" s="40"/>
      <c r="F4" s="4"/>
    </row>
    <row r="5" spans="1:6" x14ac:dyDescent="0.25">
      <c r="A5" s="5">
        <v>1</v>
      </c>
      <c r="B5" s="2">
        <v>127.59</v>
      </c>
      <c r="C5" s="2">
        <v>3.6320000000000001</v>
      </c>
      <c r="D5" s="2">
        <f>B5/C5</f>
        <v>35.129405286343612</v>
      </c>
      <c r="E5" s="16">
        <f>D5/$D$10*100</f>
        <v>111.60802994655855</v>
      </c>
      <c r="F5" s="7"/>
    </row>
    <row r="6" spans="1:6" x14ac:dyDescent="0.25">
      <c r="A6" s="5">
        <v>2</v>
      </c>
      <c r="B6" s="2">
        <v>152.755</v>
      </c>
      <c r="C6" s="2">
        <v>5.7430000000000003</v>
      </c>
      <c r="D6" s="2">
        <f t="shared" ref="D6:D8" si="0">B6/C6</f>
        <v>26.598467699808459</v>
      </c>
      <c r="E6" s="16">
        <f t="shared" ref="E6:E7" si="1">D6/$D$10*100</f>
        <v>84.504777561003081</v>
      </c>
      <c r="F6" s="7"/>
    </row>
    <row r="7" spans="1:6" x14ac:dyDescent="0.25">
      <c r="A7" s="5">
        <v>3</v>
      </c>
      <c r="B7" s="2">
        <v>150.386</v>
      </c>
      <c r="C7" s="2">
        <v>4.9939999999999998</v>
      </c>
      <c r="D7" s="2">
        <f t="shared" si="0"/>
        <v>30.113336003203845</v>
      </c>
      <c r="E7" s="16">
        <f t="shared" si="1"/>
        <v>95.67170520085304</v>
      </c>
      <c r="F7" s="7"/>
    </row>
    <row r="8" spans="1:6" x14ac:dyDescent="0.25">
      <c r="A8" s="5">
        <v>4</v>
      </c>
      <c r="B8" s="2">
        <v>168.70699999999999</v>
      </c>
      <c r="C8" s="2">
        <v>4.9530000000000003</v>
      </c>
      <c r="D8" s="2">
        <f t="shared" si="0"/>
        <v>34.061578841106396</v>
      </c>
      <c r="E8" s="16">
        <f>D8/$D$10*100</f>
        <v>108.21548729158532</v>
      </c>
      <c r="F8" s="7"/>
    </row>
    <row r="9" spans="1:6" x14ac:dyDescent="0.25">
      <c r="A9" s="8" t="s">
        <v>3</v>
      </c>
      <c r="B9" s="9">
        <v>3</v>
      </c>
      <c r="C9" s="9">
        <v>3</v>
      </c>
      <c r="D9" s="9">
        <v>3</v>
      </c>
      <c r="E9" s="17">
        <v>3</v>
      </c>
      <c r="F9" s="4"/>
    </row>
    <row r="10" spans="1:6" x14ac:dyDescent="0.25">
      <c r="A10" s="10" t="s">
        <v>4</v>
      </c>
      <c r="B10" s="9">
        <f>AVERAGE(B5:B8)</f>
        <v>149.8595</v>
      </c>
      <c r="C10" s="9">
        <f>AVERAGE(C5:C8)</f>
        <v>4.8304999999999998</v>
      </c>
      <c r="D10" s="9">
        <f>AVERAGE(D5:D8)</f>
        <v>31.475696957615579</v>
      </c>
      <c r="E10" s="17">
        <f>AVERAGE(E5:E8)</f>
        <v>100</v>
      </c>
      <c r="F10" s="4"/>
    </row>
    <row r="11" spans="1:6" x14ac:dyDescent="0.25">
      <c r="A11" s="10" t="s">
        <v>5</v>
      </c>
      <c r="B11" s="9">
        <f>STDEV(B5:B8)</f>
        <v>16.929461588209666</v>
      </c>
      <c r="C11" s="9">
        <f t="shared" ref="C11:E11" si="2">STDEV(C5:C8)</f>
        <v>0.87764780331672032</v>
      </c>
      <c r="D11" s="9">
        <f t="shared" si="2"/>
        <v>3.9021260132607329</v>
      </c>
      <c r="E11" s="17">
        <f t="shared" si="2"/>
        <v>12.397266432305583</v>
      </c>
      <c r="F11" s="4"/>
    </row>
    <row r="12" spans="1:6" x14ac:dyDescent="0.25">
      <c r="F12" s="11"/>
    </row>
    <row r="13" spans="1:6" x14ac:dyDescent="0.25">
      <c r="A13" s="12"/>
      <c r="B13" s="39" t="s">
        <v>35</v>
      </c>
      <c r="C13" s="40"/>
      <c r="D13" s="40"/>
      <c r="E13" s="40"/>
      <c r="F13" s="4"/>
    </row>
    <row r="14" spans="1:6" x14ac:dyDescent="0.25">
      <c r="A14" s="5">
        <v>1</v>
      </c>
      <c r="B14" s="2">
        <v>531.952</v>
      </c>
      <c r="C14" s="2">
        <v>4.0919999999999996</v>
      </c>
      <c r="D14" s="2">
        <f>B14/C14</f>
        <v>129.9980449657869</v>
      </c>
      <c r="E14" s="16">
        <f>D14/$D$10*100</f>
        <v>413.01085450415655</v>
      </c>
      <c r="F14" s="7"/>
    </row>
    <row r="15" spans="1:6" x14ac:dyDescent="0.25">
      <c r="A15" s="5">
        <v>2</v>
      </c>
      <c r="B15" s="2">
        <v>667.04100000000005</v>
      </c>
      <c r="C15" s="2">
        <v>5.1520000000000001</v>
      </c>
      <c r="D15" s="2">
        <f>B15/C15</f>
        <v>129.4722437888199</v>
      </c>
      <c r="E15" s="16">
        <f>D15/$D$10*100</f>
        <v>411.3403555866106</v>
      </c>
      <c r="F15" s="7"/>
    </row>
    <row r="16" spans="1:6" x14ac:dyDescent="0.25">
      <c r="A16" s="5">
        <v>3</v>
      </c>
      <c r="B16" s="2">
        <v>621.32600000000002</v>
      </c>
      <c r="C16" s="2">
        <v>3.8220000000000001</v>
      </c>
      <c r="D16" s="2">
        <f t="shared" ref="D16:D17" si="3">B16/C16</f>
        <v>162.56567242281528</v>
      </c>
      <c r="E16" s="16">
        <f t="shared" ref="E16:E17" si="4">D16/$D$10*100</f>
        <v>516.47997704934801</v>
      </c>
      <c r="F16" s="7"/>
    </row>
    <row r="17" spans="1:6" x14ac:dyDescent="0.25">
      <c r="A17" s="5">
        <v>4</v>
      </c>
      <c r="B17" s="2">
        <v>559.63099999999997</v>
      </c>
      <c r="C17" s="2">
        <v>4.1429999999999998</v>
      </c>
      <c r="D17" s="2">
        <f t="shared" si="3"/>
        <v>135.0786869418296</v>
      </c>
      <c r="E17" s="16">
        <f t="shared" si="4"/>
        <v>429.15233020486676</v>
      </c>
      <c r="F17" s="7"/>
    </row>
    <row r="18" spans="1:6" x14ac:dyDescent="0.25">
      <c r="A18" s="8" t="s">
        <v>3</v>
      </c>
      <c r="B18" s="9">
        <v>3</v>
      </c>
      <c r="C18" s="9">
        <v>3</v>
      </c>
      <c r="D18" s="9">
        <v>3</v>
      </c>
      <c r="E18" s="17">
        <v>3</v>
      </c>
      <c r="F18" s="4"/>
    </row>
    <row r="19" spans="1:6" x14ac:dyDescent="0.25">
      <c r="A19" s="10" t="s">
        <v>4</v>
      </c>
      <c r="B19" s="9">
        <f>AVERAGE(B14:B17)</f>
        <v>594.98749999999995</v>
      </c>
      <c r="C19" s="9">
        <f>AVERAGE(C14:C17)</f>
        <v>4.3022499999999999</v>
      </c>
      <c r="D19" s="9">
        <f>AVERAGE(D14:D17)</f>
        <v>139.27866202981292</v>
      </c>
      <c r="E19" s="17">
        <f>AVERAGE(E14:E17)</f>
        <v>442.49587933624548</v>
      </c>
      <c r="F19" s="4"/>
    </row>
    <row r="20" spans="1:6" x14ac:dyDescent="0.25">
      <c r="A20" s="10" t="s">
        <v>5</v>
      </c>
      <c r="B20" s="9">
        <f>STDEV(B14:B17)</f>
        <v>60.852224821009379</v>
      </c>
      <c r="C20" s="9">
        <f t="shared" ref="C20:E20" si="5">STDEV(C14:C17)</f>
        <v>0.58374673446623893</v>
      </c>
      <c r="D20" s="9">
        <f t="shared" si="5"/>
        <v>15.729169670708965</v>
      </c>
      <c r="E20" s="17">
        <f t="shared" si="5"/>
        <v>49.972426954959822</v>
      </c>
      <c r="F20" s="4"/>
    </row>
    <row r="21" spans="1:6" x14ac:dyDescent="0.25">
      <c r="A21" s="10" t="s">
        <v>6</v>
      </c>
      <c r="B21" s="13">
        <f>TTEST(B5:B8,B14:B17,2,3)</f>
        <v>3.5199272881100642E-4</v>
      </c>
      <c r="C21" s="13">
        <f>TTEST(C5:C8,C14:C17,2,3)</f>
        <v>0.36036260092247141</v>
      </c>
      <c r="D21" s="13">
        <f>TTEST(D5:D8,D14:D17,2,3)</f>
        <v>4.9868463846396594E-4</v>
      </c>
      <c r="E21" s="19">
        <f>TTEST(E5:E8,E14:E17,2,3)</f>
        <v>4.986846384639641E-4</v>
      </c>
      <c r="F21" s="4"/>
    </row>
    <row r="23" spans="1:6" x14ac:dyDescent="0.25">
      <c r="C23" s="2" t="s">
        <v>36</v>
      </c>
    </row>
    <row r="24" spans="1:6" x14ac:dyDescent="0.25">
      <c r="A24" s="3"/>
      <c r="B24" s="39" t="s">
        <v>32</v>
      </c>
      <c r="C24" s="40"/>
      <c r="D24" s="40"/>
      <c r="E24" s="40"/>
      <c r="F24" s="4"/>
    </row>
    <row r="25" spans="1:6" x14ac:dyDescent="0.25">
      <c r="A25" s="5">
        <v>1</v>
      </c>
      <c r="B25" s="2">
        <v>127.43899999999999</v>
      </c>
      <c r="C25" s="2">
        <v>3.79</v>
      </c>
      <c r="D25" s="2">
        <f>B25/C25</f>
        <v>33.625065963060685</v>
      </c>
      <c r="E25" s="16">
        <f>D25/$D$30*100</f>
        <v>110.58571350563571</v>
      </c>
      <c r="F25" s="7"/>
    </row>
    <row r="26" spans="1:6" x14ac:dyDescent="0.25">
      <c r="A26" s="5">
        <v>2</v>
      </c>
      <c r="B26" s="2">
        <v>152.60400000000001</v>
      </c>
      <c r="C26" s="2">
        <v>5.9009999999999998</v>
      </c>
      <c r="D26" s="2">
        <f t="shared" ref="D26:D28" si="6">B26/C26</f>
        <v>25.860701576004072</v>
      </c>
      <c r="E26" s="16">
        <f t="shared" ref="E26:E28" si="7">D26/$D$30*100</f>
        <v>85.050365066359447</v>
      </c>
      <c r="F26" s="7"/>
    </row>
    <row r="27" spans="1:6" x14ac:dyDescent="0.25">
      <c r="A27" s="5">
        <v>3</v>
      </c>
      <c r="B27" s="2">
        <v>150.23500000000001</v>
      </c>
      <c r="C27" s="2">
        <v>5.1520000000000001</v>
      </c>
      <c r="D27" s="2">
        <f t="shared" si="6"/>
        <v>29.160520186335404</v>
      </c>
      <c r="E27" s="16">
        <f t="shared" si="7"/>
        <v>95.902768920780019</v>
      </c>
      <c r="F27" s="7"/>
    </row>
    <row r="28" spans="1:6" x14ac:dyDescent="0.25">
      <c r="A28" s="5">
        <v>4</v>
      </c>
      <c r="B28" s="2">
        <v>168.55600000000001</v>
      </c>
      <c r="C28" s="2">
        <v>5.1109999999999998</v>
      </c>
      <c r="D28" s="2">
        <f t="shared" si="6"/>
        <v>32.979064762277446</v>
      </c>
      <c r="E28" s="16">
        <f t="shared" si="7"/>
        <v>108.46115250722484</v>
      </c>
      <c r="F28" s="7"/>
    </row>
    <row r="29" spans="1:6" x14ac:dyDescent="0.25">
      <c r="A29" s="8" t="s">
        <v>3</v>
      </c>
      <c r="B29" s="9">
        <v>3</v>
      </c>
      <c r="C29" s="9">
        <v>3</v>
      </c>
      <c r="D29" s="9">
        <v>3</v>
      </c>
      <c r="E29" s="17">
        <v>3</v>
      </c>
      <c r="F29" s="4"/>
    </row>
    <row r="30" spans="1:6" x14ac:dyDescent="0.25">
      <c r="A30" s="10" t="s">
        <v>4</v>
      </c>
      <c r="B30" s="9">
        <f>AVERAGE(B25:B28)</f>
        <v>149.70850000000002</v>
      </c>
      <c r="C30" s="9">
        <f>AVERAGE(C25:C28)</f>
        <v>4.9885000000000002</v>
      </c>
      <c r="D30" s="9">
        <f>AVERAGE(D25:D28)</f>
        <v>30.406338121919401</v>
      </c>
      <c r="E30" s="17">
        <f>AVERAGE(E25:E28)</f>
        <v>100</v>
      </c>
      <c r="F30" s="4"/>
    </row>
    <row r="31" spans="1:6" x14ac:dyDescent="0.25">
      <c r="A31" s="10" t="s">
        <v>5</v>
      </c>
      <c r="B31" s="9">
        <f>STDEV(B25:B28)</f>
        <v>16.92946158820968</v>
      </c>
      <c r="C31" s="9">
        <f t="shared" ref="C31:E31" si="8">STDEV(C25:C28)</f>
        <v>0.87764780331672032</v>
      </c>
      <c r="D31" s="9">
        <f t="shared" si="8"/>
        <v>3.6145080447888547</v>
      </c>
      <c r="E31" s="17">
        <f t="shared" si="8"/>
        <v>11.887350690819368</v>
      </c>
      <c r="F31" s="4"/>
    </row>
    <row r="33" spans="1:6" x14ac:dyDescent="0.25">
      <c r="A33" s="12"/>
      <c r="B33" s="39" t="s">
        <v>35</v>
      </c>
      <c r="C33" s="40"/>
      <c r="D33" s="40"/>
      <c r="E33" s="40"/>
      <c r="F33" s="4"/>
    </row>
    <row r="34" spans="1:6" x14ac:dyDescent="0.25">
      <c r="A34" s="5">
        <v>1</v>
      </c>
      <c r="B34" s="2">
        <v>540.91300000000001</v>
      </c>
      <c r="C34" s="2">
        <v>3.891</v>
      </c>
      <c r="D34" s="2">
        <f>B34/C34</f>
        <v>139.01644821382678</v>
      </c>
      <c r="E34" s="16">
        <f>D34/$D$30*100</f>
        <v>457.19562696572211</v>
      </c>
      <c r="F34" s="7"/>
    </row>
    <row r="35" spans="1:6" x14ac:dyDescent="0.25">
      <c r="A35" s="5">
        <v>2</v>
      </c>
      <c r="B35" s="2">
        <v>676.00199999999995</v>
      </c>
      <c r="C35" s="2">
        <v>3.7810000000000001</v>
      </c>
      <c r="D35" s="2">
        <f>B35/C35</f>
        <v>178.78920920391428</v>
      </c>
      <c r="E35" s="16">
        <f t="shared" ref="E35:E37" si="9">D35/$D$30*100</f>
        <v>587.99980611617366</v>
      </c>
      <c r="F35" s="7"/>
    </row>
    <row r="36" spans="1:6" x14ac:dyDescent="0.25">
      <c r="A36" s="5">
        <v>3</v>
      </c>
      <c r="B36" s="2">
        <v>630.28700000000003</v>
      </c>
      <c r="C36" s="2">
        <v>3.4209999999999998</v>
      </c>
      <c r="D36" s="2">
        <f t="shared" ref="D36:D37" si="10">B36/C36</f>
        <v>184.24057293189128</v>
      </c>
      <c r="E36" s="16">
        <f t="shared" si="9"/>
        <v>605.92818573926024</v>
      </c>
      <c r="F36" s="7"/>
    </row>
    <row r="37" spans="1:6" x14ac:dyDescent="0.25">
      <c r="A37" s="5">
        <v>4</v>
      </c>
      <c r="B37" s="2">
        <v>568.59199999999998</v>
      </c>
      <c r="C37" s="2">
        <v>2.8119999999999998</v>
      </c>
      <c r="D37" s="2">
        <f t="shared" si="10"/>
        <v>202.20199146514938</v>
      </c>
      <c r="E37" s="16">
        <f t="shared" si="9"/>
        <v>664.99948351026683</v>
      </c>
      <c r="F37" s="7"/>
    </row>
    <row r="38" spans="1:6" x14ac:dyDescent="0.25">
      <c r="A38" s="8" t="s">
        <v>3</v>
      </c>
      <c r="B38" s="9">
        <v>3</v>
      </c>
      <c r="C38" s="9">
        <v>3</v>
      </c>
      <c r="D38" s="9">
        <v>3</v>
      </c>
      <c r="E38" s="17">
        <v>3</v>
      </c>
      <c r="F38" s="7"/>
    </row>
    <row r="39" spans="1:6" x14ac:dyDescent="0.25">
      <c r="A39" s="10" t="s">
        <v>4</v>
      </c>
      <c r="B39" s="9">
        <f>AVERAGE(B34:B37)</f>
        <v>603.94849999999997</v>
      </c>
      <c r="C39" s="9">
        <f>AVERAGE(C34:C37)</f>
        <v>3.4762499999999998</v>
      </c>
      <c r="D39" s="9">
        <f>AVERAGE(D34:D37)</f>
        <v>176.06205545369542</v>
      </c>
      <c r="E39" s="17">
        <f>AVERAGE(E34:E37)</f>
        <v>579.03077558285577</v>
      </c>
      <c r="F39" s="4"/>
    </row>
    <row r="40" spans="1:6" x14ac:dyDescent="0.25">
      <c r="A40" s="10" t="s">
        <v>5</v>
      </c>
      <c r="B40" s="9">
        <f>STDEV(B34:B37)</f>
        <v>60.852224821009337</v>
      </c>
      <c r="C40" s="9">
        <f>STDEV(C34:C37)</f>
        <v>0.48619980460712015</v>
      </c>
      <c r="D40" s="9">
        <f t="shared" ref="D40" si="11">STDEV(D34:D37)</f>
        <v>26.645817596588614</v>
      </c>
      <c r="E40" s="17">
        <f>STDEV(E34:E37)</f>
        <v>87.632445215031936</v>
      </c>
      <c r="F40" s="4"/>
    </row>
    <row r="41" spans="1:6" x14ac:dyDescent="0.25">
      <c r="A41" s="10" t="s">
        <v>6</v>
      </c>
      <c r="B41" s="13">
        <f>TTEST(B25:B28,B34:B37,2,3)</f>
        <v>3.2846414584900853E-4</v>
      </c>
      <c r="C41" s="13">
        <f t="shared" ref="C41:E41" si="12">TTEST(C25:C28,C34:C37,2,3)</f>
        <v>3.2173674081399206E-2</v>
      </c>
      <c r="D41" s="13">
        <f t="shared" si="12"/>
        <v>1.428400955251177E-3</v>
      </c>
      <c r="E41" s="13">
        <f t="shared" si="12"/>
        <v>1.4284009552511753E-3</v>
      </c>
      <c r="F41" s="13" t="e">
        <f>TTEST(F5:F8,F34:F37,2,3)</f>
        <v>#DIV/0!</v>
      </c>
    </row>
  </sheetData>
  <mergeCells count="5">
    <mergeCell ref="A1:D1"/>
    <mergeCell ref="B4:E4"/>
    <mergeCell ref="B13:E13"/>
    <mergeCell ref="B33:E33"/>
    <mergeCell ref="B24:E24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0"/>
  <sheetViews>
    <sheetView zoomScale="150" zoomScaleNormal="150" workbookViewId="0">
      <pane ySplit="3" topLeftCell="A10" activePane="bottomLeft" state="frozen"/>
      <selection pane="bottomLeft" activeCell="I28" sqref="I28"/>
    </sheetView>
  </sheetViews>
  <sheetFormatPr baseColWidth="10" defaultColWidth="8.7109375" defaultRowHeight="15" x14ac:dyDescent="0.25"/>
  <cols>
    <col min="1" max="1" width="8.7109375" style="5" bestFit="1" customWidth="1"/>
    <col min="2" max="3" width="10.7109375" style="2" customWidth="1"/>
    <col min="4" max="4" width="13.5703125" style="2" customWidth="1"/>
    <col min="5" max="5" width="10.28515625" style="2" customWidth="1"/>
    <col min="6" max="6" width="1.7109375" style="14" customWidth="1"/>
    <col min="7" max="7" width="12.42578125" style="2" customWidth="1"/>
    <col min="8" max="8" width="10.28515625" style="2" bestFit="1" customWidth="1"/>
    <col min="9" max="9" width="15.7109375" style="2" customWidth="1"/>
    <col min="10" max="10" width="13.42578125" style="2" customWidth="1"/>
    <col min="11" max="11" width="1.7109375" style="2" customWidth="1"/>
    <col min="12" max="13" width="8.7109375" style="2"/>
    <col min="14" max="14" width="13.7109375" style="2" customWidth="1"/>
    <col min="15" max="16384" width="8.7109375" style="2"/>
  </cols>
  <sheetData>
    <row r="1" spans="1:6" x14ac:dyDescent="0.25">
      <c r="A1" s="39" t="s">
        <v>7</v>
      </c>
      <c r="B1" s="40"/>
      <c r="C1" s="40"/>
      <c r="D1" s="40"/>
      <c r="E1" s="1"/>
      <c r="F1" s="4"/>
    </row>
    <row r="2" spans="1:6" x14ac:dyDescent="0.25">
      <c r="A2" s="3" t="s">
        <v>0</v>
      </c>
      <c r="B2" s="1" t="s">
        <v>9</v>
      </c>
      <c r="C2" s="1" t="s">
        <v>1</v>
      </c>
      <c r="D2" s="1" t="s">
        <v>10</v>
      </c>
      <c r="E2" s="1" t="s">
        <v>2</v>
      </c>
      <c r="F2" s="4"/>
    </row>
    <row r="3" spans="1:6" x14ac:dyDescent="0.25">
      <c r="A3" s="3"/>
      <c r="B3" s="39" t="s">
        <v>8</v>
      </c>
      <c r="C3" s="40"/>
      <c r="D3" s="40"/>
      <c r="E3" s="40"/>
      <c r="F3" s="4"/>
    </row>
    <row r="4" spans="1:6" x14ac:dyDescent="0.25">
      <c r="A4" s="5">
        <v>1</v>
      </c>
      <c r="B4" s="2">
        <v>34.451999999999984</v>
      </c>
      <c r="C4" s="2">
        <v>53.445999999999998</v>
      </c>
      <c r="D4" s="2">
        <f>B4/C4</f>
        <v>0.64461325449986873</v>
      </c>
      <c r="E4" s="6">
        <f>D4/$D$9*100</f>
        <v>90.38512175900874</v>
      </c>
      <c r="F4" s="7"/>
    </row>
    <row r="5" spans="1:6" x14ac:dyDescent="0.25">
      <c r="A5" s="5">
        <v>2</v>
      </c>
      <c r="B5" s="2">
        <v>50.686999999999998</v>
      </c>
      <c r="C5" s="2">
        <v>64.515999999999991</v>
      </c>
      <c r="D5" s="2">
        <f t="shared" ref="D5:D6" si="0">B5/C5</f>
        <v>0.78565007130014264</v>
      </c>
      <c r="E5" s="6">
        <f t="shared" ref="E5:E6" si="1">D5/$D$9*100</f>
        <v>110.16074655419881</v>
      </c>
      <c r="F5" s="7"/>
    </row>
    <row r="6" spans="1:6" x14ac:dyDescent="0.25">
      <c r="A6" s="5">
        <v>3</v>
      </c>
      <c r="B6" s="2">
        <v>39.237000000000002</v>
      </c>
      <c r="C6" s="2">
        <v>56.023000000000003</v>
      </c>
      <c r="D6" s="2">
        <f t="shared" si="0"/>
        <v>0.70037306106420572</v>
      </c>
      <c r="E6" s="6">
        <f t="shared" si="1"/>
        <v>98.203541362382566</v>
      </c>
      <c r="F6" s="7"/>
    </row>
    <row r="7" spans="1:6" x14ac:dyDescent="0.25">
      <c r="A7" s="5">
        <v>4</v>
      </c>
      <c r="B7" s="2">
        <v>45.532999999999987</v>
      </c>
      <c r="C7" s="2">
        <v>63.055999999999983</v>
      </c>
      <c r="D7" s="2">
        <f t="shared" ref="D7" si="2">B7/C7</f>
        <v>0.72210416138036027</v>
      </c>
      <c r="E7" s="6">
        <f>D7/$D$9*100</f>
        <v>101.25059032440986</v>
      </c>
      <c r="F7" s="7"/>
    </row>
    <row r="8" spans="1:6" x14ac:dyDescent="0.25">
      <c r="A8" s="8" t="s">
        <v>3</v>
      </c>
      <c r="B8" s="9">
        <v>3</v>
      </c>
      <c r="C8" s="9">
        <v>3</v>
      </c>
      <c r="D8" s="9">
        <v>3</v>
      </c>
      <c r="E8" s="9">
        <v>3</v>
      </c>
      <c r="F8" s="4"/>
    </row>
    <row r="9" spans="1:6" x14ac:dyDescent="0.25">
      <c r="A9" s="10" t="s">
        <v>4</v>
      </c>
      <c r="B9" s="9">
        <f>AVERAGE(B4:B7)</f>
        <v>42.477249999999991</v>
      </c>
      <c r="C9" s="9">
        <f>AVERAGE(C4:C7)</f>
        <v>59.260249999999992</v>
      </c>
      <c r="D9" s="9">
        <f>AVERAGE(D4:D7)</f>
        <v>0.71318513706114439</v>
      </c>
      <c r="E9" s="9">
        <f>AVERAGE(E4:E7)</f>
        <v>100</v>
      </c>
      <c r="F9" s="4"/>
    </row>
    <row r="10" spans="1:6" x14ac:dyDescent="0.25">
      <c r="A10" s="10" t="s">
        <v>5</v>
      </c>
      <c r="B10" s="9">
        <f>STDEV(B4:B7)</f>
        <v>7.1096521422171817</v>
      </c>
      <c r="C10" s="9">
        <f t="shared" ref="C10:E10" si="3">STDEV(C4:C7)</f>
        <v>5.3639511789351637</v>
      </c>
      <c r="D10" s="9">
        <f t="shared" si="3"/>
        <v>5.8300852076156991E-2</v>
      </c>
      <c r="E10" s="9">
        <f t="shared" si="3"/>
        <v>8.1747149578018519</v>
      </c>
      <c r="F10" s="4"/>
    </row>
    <row r="11" spans="1:6" x14ac:dyDescent="0.25">
      <c r="F11" s="11"/>
    </row>
    <row r="12" spans="1:6" x14ac:dyDescent="0.25">
      <c r="A12" s="12"/>
      <c r="B12" s="39" t="s">
        <v>11</v>
      </c>
      <c r="C12" s="40"/>
      <c r="D12" s="40"/>
      <c r="E12" s="40"/>
      <c r="F12" s="4"/>
    </row>
    <row r="13" spans="1:6" x14ac:dyDescent="0.25">
      <c r="A13" s="5">
        <v>1</v>
      </c>
      <c r="B13" s="2">
        <v>82.652000000000001</v>
      </c>
      <c r="C13" s="2">
        <v>62.908999999999992</v>
      </c>
      <c r="D13" s="2">
        <f>B13/C13</f>
        <v>1.3138342685466311</v>
      </c>
      <c r="E13" s="6">
        <f>D13/$D$9*100</f>
        <v>184.22064626313019</v>
      </c>
      <c r="F13" s="7"/>
    </row>
    <row r="14" spans="1:6" x14ac:dyDescent="0.25">
      <c r="A14" s="5">
        <v>2</v>
      </c>
      <c r="B14" s="2">
        <v>76.090999999999994</v>
      </c>
      <c r="C14" s="2">
        <v>55.911999999999999</v>
      </c>
      <c r="D14" s="2">
        <f>B14/C14</f>
        <v>1.3609064243811704</v>
      </c>
      <c r="E14" s="6">
        <f>D14/$D$9*100</f>
        <v>190.82091783195619</v>
      </c>
      <c r="F14" s="7"/>
    </row>
    <row r="15" spans="1:6" x14ac:dyDescent="0.25">
      <c r="A15" s="5">
        <v>3</v>
      </c>
      <c r="B15" s="2">
        <v>92.426000000000002</v>
      </c>
      <c r="C15" s="2">
        <v>57.632999999999981</v>
      </c>
      <c r="D15" s="2">
        <f t="shared" ref="D15:D16" si="4">B15/C15</f>
        <v>1.6036992695157295</v>
      </c>
      <c r="E15" s="6">
        <f t="shared" ref="E15:E16" si="5">D15/$D$9*100</f>
        <v>224.86437057902927</v>
      </c>
      <c r="F15" s="7"/>
    </row>
    <row r="16" spans="1:6" x14ac:dyDescent="0.25">
      <c r="A16" s="5">
        <v>4</v>
      </c>
      <c r="B16" s="2">
        <v>87.281000000000006</v>
      </c>
      <c r="C16" s="2">
        <v>63.201999999999984</v>
      </c>
      <c r="D16" s="2">
        <f t="shared" si="4"/>
        <v>1.3809847789626915</v>
      </c>
      <c r="E16" s="6">
        <f t="shared" si="5"/>
        <v>193.63622532199429</v>
      </c>
      <c r="F16" s="7"/>
    </row>
    <row r="17" spans="1:6" x14ac:dyDescent="0.25">
      <c r="A17" s="8" t="s">
        <v>3</v>
      </c>
      <c r="B17" s="9">
        <v>3</v>
      </c>
      <c r="C17" s="9">
        <v>3</v>
      </c>
      <c r="D17" s="9">
        <v>3</v>
      </c>
      <c r="E17" s="9">
        <v>3</v>
      </c>
      <c r="F17" s="4"/>
    </row>
    <row r="18" spans="1:6" x14ac:dyDescent="0.25">
      <c r="A18" s="10" t="s">
        <v>4</v>
      </c>
      <c r="B18" s="9">
        <f>AVERAGE(B13:B16)</f>
        <v>84.612499999999997</v>
      </c>
      <c r="C18" s="9">
        <f>AVERAGE(C13:C16)</f>
        <v>59.913999999999987</v>
      </c>
      <c r="D18" s="9">
        <f>AVERAGE(D13:D16)</f>
        <v>1.4148561853515556</v>
      </c>
      <c r="E18" s="9">
        <f>AVERAGE(E13:E16)</f>
        <v>198.38553999902749</v>
      </c>
      <c r="F18" s="4"/>
    </row>
    <row r="19" spans="1:6" x14ac:dyDescent="0.25">
      <c r="A19" s="10" t="s">
        <v>5</v>
      </c>
      <c r="B19" s="9">
        <f>STDEV(B13:B16)</f>
        <v>6.9433708672373289</v>
      </c>
      <c r="C19" s="9">
        <f t="shared" ref="C19:E19" si="6">STDEV(C13:C16)</f>
        <v>3.6968425266254781</v>
      </c>
      <c r="D19" s="9">
        <f t="shared" si="6"/>
        <v>0.12900256714641981</v>
      </c>
      <c r="E19" s="9">
        <f t="shared" si="6"/>
        <v>18.088229891891295</v>
      </c>
      <c r="F19" s="4"/>
    </row>
    <row r="20" spans="1:6" x14ac:dyDescent="0.25">
      <c r="A20" s="10" t="s">
        <v>6</v>
      </c>
      <c r="B20" s="13">
        <f>TTEST(B4:B7,B13:B16,2,3)</f>
        <v>1.4750486367619915E-4</v>
      </c>
      <c r="C20" s="13">
        <f>TTEST(C4:C7,C13:C16,2,3)</f>
        <v>0.84837049297311229</v>
      </c>
      <c r="D20" s="13">
        <f>TTEST(D4:D7,D13:D16,2,3)</f>
        <v>4.6764065431859807E-4</v>
      </c>
      <c r="E20" s="13">
        <f>TTEST(E4:E7,E13:E16,2,3)</f>
        <v>4.676406543185985E-4</v>
      </c>
      <c r="F20" s="4"/>
    </row>
    <row r="22" spans="1:6" x14ac:dyDescent="0.25">
      <c r="A22" s="12"/>
      <c r="B22" s="39" t="s">
        <v>12</v>
      </c>
      <c r="C22" s="40"/>
      <c r="D22" s="40"/>
      <c r="E22" s="40"/>
      <c r="F22" s="4"/>
    </row>
    <row r="23" spans="1:6" x14ac:dyDescent="0.25">
      <c r="A23" s="5">
        <v>1</v>
      </c>
      <c r="B23" s="2">
        <v>89.131</v>
      </c>
      <c r="C23" s="2">
        <v>66.909000000000006</v>
      </c>
      <c r="D23" s="2">
        <f>B23/C23</f>
        <v>1.33212273386241</v>
      </c>
      <c r="E23" s="6">
        <f>D23/$D$9*100</f>
        <v>186.78498255750966</v>
      </c>
      <c r="F23" s="7"/>
    </row>
    <row r="24" spans="1:6" x14ac:dyDescent="0.25">
      <c r="A24" s="5">
        <v>2</v>
      </c>
      <c r="B24" s="2">
        <v>91.352000000000004</v>
      </c>
      <c r="C24" s="2">
        <v>60.920999999999999</v>
      </c>
      <c r="D24" s="2">
        <f>B24/C24</f>
        <v>1.4995157663203165</v>
      </c>
      <c r="E24" s="6">
        <f t="shared" ref="E24:E26" si="7">D24/$D$9*100</f>
        <v>210.25617170030239</v>
      </c>
      <c r="F24" s="7"/>
    </row>
    <row r="25" spans="1:6" x14ac:dyDescent="0.25">
      <c r="A25" s="5">
        <v>3</v>
      </c>
      <c r="B25" s="2">
        <v>96.626000000000005</v>
      </c>
      <c r="C25" s="2">
        <v>67.653000000000006</v>
      </c>
      <c r="D25" s="2">
        <f t="shared" ref="D25:D26" si="8">B25/C25</f>
        <v>1.4282589094349105</v>
      </c>
      <c r="E25" s="6">
        <f t="shared" si="7"/>
        <v>200.26481697591234</v>
      </c>
      <c r="F25" s="7"/>
    </row>
    <row r="26" spans="1:6" x14ac:dyDescent="0.25">
      <c r="A26" s="5">
        <v>4</v>
      </c>
      <c r="B26" s="2">
        <v>109.527</v>
      </c>
      <c r="C26" s="2">
        <v>53.267000000000003</v>
      </c>
      <c r="D26" s="2">
        <f t="shared" si="8"/>
        <v>2.0561886346143012</v>
      </c>
      <c r="E26" s="6">
        <f t="shared" si="7"/>
        <v>288.31064021992023</v>
      </c>
      <c r="F26" s="7"/>
    </row>
    <row r="27" spans="1:6" x14ac:dyDescent="0.25">
      <c r="A27" s="8" t="s">
        <v>3</v>
      </c>
      <c r="B27" s="9">
        <v>3</v>
      </c>
      <c r="C27" s="9">
        <v>3</v>
      </c>
      <c r="D27" s="9">
        <v>3</v>
      </c>
      <c r="E27" s="9">
        <v>3</v>
      </c>
      <c r="F27" s="7"/>
    </row>
    <row r="28" spans="1:6" x14ac:dyDescent="0.25">
      <c r="A28" s="10" t="s">
        <v>4</v>
      </c>
      <c r="B28" s="9">
        <f>AVERAGE(B23:B26)</f>
        <v>96.659000000000006</v>
      </c>
      <c r="C28" s="9">
        <f>AVERAGE(C23:C26)</f>
        <v>62.1875</v>
      </c>
      <c r="D28" s="9">
        <f>AVERAGE(D23:D26)</f>
        <v>1.5790215110579844</v>
      </c>
      <c r="E28" s="9">
        <f>AVERAGE(E23:E26)</f>
        <v>221.40415286341118</v>
      </c>
      <c r="F28" s="4"/>
    </row>
    <row r="29" spans="1:6" x14ac:dyDescent="0.25">
      <c r="A29" s="10" t="s">
        <v>5</v>
      </c>
      <c r="B29" s="9">
        <f>STDEV(B23:B26)</f>
        <v>9.1364023918972972</v>
      </c>
      <c r="C29" s="9">
        <f>STDEV(C23:C26)</f>
        <v>6.666923203397503</v>
      </c>
      <c r="D29" s="9">
        <f t="shared" ref="D29" si="9">STDEV(D23:D26)</f>
        <v>0.32542177527947275</v>
      </c>
      <c r="E29" s="9">
        <f>STDEV(E23:E26)</f>
        <v>45.629354618977423</v>
      </c>
      <c r="F29" s="4"/>
    </row>
    <row r="30" spans="1:6" x14ac:dyDescent="0.25">
      <c r="A30" s="10" t="s">
        <v>6</v>
      </c>
      <c r="B30" s="13">
        <f>TTEST(B4:B7,B23:B26,2,3)</f>
        <v>1.1833255537373457E-4</v>
      </c>
      <c r="C30" s="13">
        <f t="shared" ref="C30:F30" si="10">TTEST(C4:C7,C23:C26,2,3)</f>
        <v>0.52051899058241813</v>
      </c>
      <c r="D30" s="13">
        <f t="shared" si="10"/>
        <v>1.1572301041535874E-2</v>
      </c>
      <c r="E30" s="13">
        <f t="shared" si="10"/>
        <v>1.1572301041535839E-2</v>
      </c>
      <c r="F30" s="13" t="e">
        <f t="shared" si="10"/>
        <v>#DIV/0!</v>
      </c>
    </row>
  </sheetData>
  <mergeCells count="4">
    <mergeCell ref="B22:E22"/>
    <mergeCell ref="A1:D1"/>
    <mergeCell ref="B3:E3"/>
    <mergeCell ref="B12:E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0"/>
  <sheetViews>
    <sheetView zoomScale="150" zoomScaleNormal="150" workbookViewId="0">
      <pane ySplit="3" topLeftCell="A13" activePane="bottomLeft" state="frozen"/>
      <selection pane="bottomLeft" activeCell="I27" sqref="I27"/>
    </sheetView>
  </sheetViews>
  <sheetFormatPr baseColWidth="10" defaultColWidth="8.7109375" defaultRowHeight="15" x14ac:dyDescent="0.25"/>
  <cols>
    <col min="1" max="1" width="8.7109375" style="5" bestFit="1" customWidth="1"/>
    <col min="2" max="3" width="10.7109375" style="2" customWidth="1"/>
    <col min="4" max="4" width="13.5703125" style="2" customWidth="1"/>
    <col min="5" max="5" width="10.28515625" style="18" customWidth="1"/>
    <col min="6" max="6" width="1.7109375" style="14" customWidth="1"/>
    <col min="7" max="7" width="12.42578125" style="2" customWidth="1"/>
    <col min="8" max="8" width="10.28515625" style="2" bestFit="1" customWidth="1"/>
    <col min="9" max="9" width="15.7109375" style="2" customWidth="1"/>
    <col min="10" max="10" width="13.42578125" style="2" customWidth="1"/>
    <col min="11" max="11" width="1.7109375" style="2" customWidth="1"/>
    <col min="12" max="13" width="8.7109375" style="2"/>
    <col min="14" max="14" width="13.7109375" style="2" customWidth="1"/>
    <col min="15" max="16384" width="8.7109375" style="2"/>
  </cols>
  <sheetData>
    <row r="1" spans="1:6" x14ac:dyDescent="0.25">
      <c r="A1" s="39" t="s">
        <v>13</v>
      </c>
      <c r="B1" s="40"/>
      <c r="C1" s="40"/>
      <c r="D1" s="40"/>
      <c r="E1" s="15"/>
      <c r="F1" s="4"/>
    </row>
    <row r="2" spans="1:6" x14ac:dyDescent="0.25">
      <c r="A2" s="3" t="s">
        <v>0</v>
      </c>
      <c r="B2" s="1" t="s">
        <v>14</v>
      </c>
      <c r="C2" s="1" t="s">
        <v>15</v>
      </c>
      <c r="D2" s="1" t="s">
        <v>16</v>
      </c>
      <c r="E2" s="15" t="s">
        <v>2</v>
      </c>
      <c r="F2" s="4"/>
    </row>
    <row r="3" spans="1:6" x14ac:dyDescent="0.25">
      <c r="A3" s="3"/>
      <c r="B3" s="39" t="s">
        <v>8</v>
      </c>
      <c r="C3" s="40"/>
      <c r="D3" s="40"/>
      <c r="E3" s="40"/>
      <c r="F3" s="4"/>
    </row>
    <row r="4" spans="1:6" x14ac:dyDescent="0.25">
      <c r="A4" s="5">
        <v>1</v>
      </c>
      <c r="B4" s="2">
        <v>126.467</v>
      </c>
      <c r="C4" s="2">
        <v>3.431</v>
      </c>
      <c r="D4" s="2">
        <f>B4/C4</f>
        <v>36.860099096473327</v>
      </c>
      <c r="E4" s="16">
        <f>D4/$D$9*100</f>
        <v>112.87001890369133</v>
      </c>
      <c r="F4" s="7"/>
    </row>
    <row r="5" spans="1:6" x14ac:dyDescent="0.25">
      <c r="A5" s="5">
        <v>2</v>
      </c>
      <c r="B5" s="2">
        <v>151.63200000000001</v>
      </c>
      <c r="C5" s="2">
        <v>5.5419999999999998</v>
      </c>
      <c r="D5" s="2">
        <f t="shared" ref="D5:D7" si="0">B5/C5</f>
        <v>27.360519667989898</v>
      </c>
      <c r="E5" s="16">
        <f t="shared" ref="E5:E6" si="1">D5/$D$9*100</f>
        <v>83.781173893705216</v>
      </c>
      <c r="F5" s="7"/>
    </row>
    <row r="6" spans="1:6" x14ac:dyDescent="0.25">
      <c r="A6" s="5">
        <v>3</v>
      </c>
      <c r="B6" s="2">
        <v>149.26300000000001</v>
      </c>
      <c r="C6" s="2">
        <v>4.7930000000000001</v>
      </c>
      <c r="D6" s="2">
        <f t="shared" si="0"/>
        <v>31.141873565616525</v>
      </c>
      <c r="E6" s="16">
        <f t="shared" si="1"/>
        <v>95.360130444787828</v>
      </c>
      <c r="F6" s="7"/>
    </row>
    <row r="7" spans="1:6" x14ac:dyDescent="0.25">
      <c r="A7" s="5">
        <v>4</v>
      </c>
      <c r="B7" s="2">
        <v>167.584</v>
      </c>
      <c r="C7" s="2">
        <v>4.7519999999999998</v>
      </c>
      <c r="D7" s="2">
        <f t="shared" si="0"/>
        <v>35.265993265993266</v>
      </c>
      <c r="E7" s="16">
        <f>D7/$D$9*100</f>
        <v>107.98867675781565</v>
      </c>
      <c r="F7" s="7"/>
    </row>
    <row r="8" spans="1:6" x14ac:dyDescent="0.25">
      <c r="A8" s="8" t="s">
        <v>3</v>
      </c>
      <c r="B8" s="9">
        <v>3</v>
      </c>
      <c r="C8" s="9">
        <v>3</v>
      </c>
      <c r="D8" s="9">
        <v>3</v>
      </c>
      <c r="E8" s="17">
        <v>3</v>
      </c>
      <c r="F8" s="4"/>
    </row>
    <row r="9" spans="1:6" x14ac:dyDescent="0.25">
      <c r="A9" s="10" t="s">
        <v>4</v>
      </c>
      <c r="B9" s="9">
        <f>AVERAGE(B4:B7)</f>
        <v>148.73649999999998</v>
      </c>
      <c r="C9" s="9">
        <f>AVERAGE(C4:C7)</f>
        <v>4.6294999999999993</v>
      </c>
      <c r="D9" s="9">
        <f>AVERAGE(D4:D7)</f>
        <v>32.657121399018251</v>
      </c>
      <c r="E9" s="17">
        <f>AVERAGE(E4:E7)</f>
        <v>100.00000000000001</v>
      </c>
      <c r="F9" s="4"/>
    </row>
    <row r="10" spans="1:6" x14ac:dyDescent="0.25">
      <c r="A10" s="10" t="s">
        <v>5</v>
      </c>
      <c r="B10" s="9">
        <f>STDEV(B4:B7)</f>
        <v>16.929461588209673</v>
      </c>
      <c r="C10" s="9">
        <f t="shared" ref="C10:E10" si="2">STDEV(C4:C7)</f>
        <v>0.87764780331672299</v>
      </c>
      <c r="D10" s="9">
        <f t="shared" si="2"/>
        <v>4.2747787403700768</v>
      </c>
      <c r="E10" s="17">
        <f t="shared" si="2"/>
        <v>13.089882259183261</v>
      </c>
      <c r="F10" s="4"/>
    </row>
    <row r="11" spans="1:6" x14ac:dyDescent="0.25">
      <c r="F11" s="11"/>
    </row>
    <row r="12" spans="1:6" x14ac:dyDescent="0.25">
      <c r="A12" s="12"/>
      <c r="B12" s="39" t="s">
        <v>11</v>
      </c>
      <c r="C12" s="40"/>
      <c r="D12" s="40"/>
      <c r="E12" s="40"/>
      <c r="F12" s="4"/>
    </row>
    <row r="13" spans="1:6" x14ac:dyDescent="0.25">
      <c r="A13" s="5">
        <v>1</v>
      </c>
      <c r="B13" s="2">
        <v>231.952</v>
      </c>
      <c r="C13" s="2">
        <v>3.891</v>
      </c>
      <c r="D13" s="2">
        <f>B13/C13</f>
        <v>59.612438961706502</v>
      </c>
      <c r="E13" s="16">
        <f>D13/$D$9*100</f>
        <v>182.54039672798163</v>
      </c>
      <c r="F13" s="7"/>
    </row>
    <row r="14" spans="1:6" x14ac:dyDescent="0.25">
      <c r="A14" s="5">
        <v>2</v>
      </c>
      <c r="B14" s="2">
        <v>267.041</v>
      </c>
      <c r="C14" s="2">
        <v>4.9509999999999996</v>
      </c>
      <c r="D14" s="2">
        <f>B14/C14</f>
        <v>53.936780448394266</v>
      </c>
      <c r="E14" s="16">
        <f>D14/$D$9*100</f>
        <v>165.16085355280495</v>
      </c>
      <c r="F14" s="7"/>
    </row>
    <row r="15" spans="1:6" x14ac:dyDescent="0.25">
      <c r="A15" s="5">
        <v>3</v>
      </c>
      <c r="B15" s="2">
        <v>221.32599999999999</v>
      </c>
      <c r="C15" s="2">
        <v>3.621</v>
      </c>
      <c r="D15" s="2">
        <f t="shared" ref="D15:D16" si="3">B15/C15</f>
        <v>61.122894228113779</v>
      </c>
      <c r="E15" s="16">
        <f t="shared" ref="E15:E16" si="4">D15/$D$9*100</f>
        <v>187.16559087155574</v>
      </c>
      <c r="F15" s="7"/>
    </row>
    <row r="16" spans="1:6" x14ac:dyDescent="0.25">
      <c r="A16" s="5">
        <v>4</v>
      </c>
      <c r="B16" s="2">
        <v>259.63099999999997</v>
      </c>
      <c r="C16" s="2">
        <v>3.9420000000000002</v>
      </c>
      <c r="D16" s="2">
        <f t="shared" si="3"/>
        <v>65.86276002029426</v>
      </c>
      <c r="E16" s="16">
        <f t="shared" si="4"/>
        <v>201.67962514379556</v>
      </c>
      <c r="F16" s="7"/>
    </row>
    <row r="17" spans="1:6" x14ac:dyDescent="0.25">
      <c r="A17" s="8" t="s">
        <v>3</v>
      </c>
      <c r="B17" s="9">
        <v>3</v>
      </c>
      <c r="C17" s="9">
        <v>3</v>
      </c>
      <c r="D17" s="9">
        <v>3</v>
      </c>
      <c r="E17" s="17">
        <v>3</v>
      </c>
      <c r="F17" s="4"/>
    </row>
    <row r="18" spans="1:6" x14ac:dyDescent="0.25">
      <c r="A18" s="10" t="s">
        <v>4</v>
      </c>
      <c r="B18" s="9">
        <f>AVERAGE(B13:B16)</f>
        <v>244.98749999999998</v>
      </c>
      <c r="C18" s="9">
        <f>AVERAGE(C13:C16)</f>
        <v>4.1012500000000003</v>
      </c>
      <c r="D18" s="9">
        <f>AVERAGE(D13:D16)</f>
        <v>60.133718414627197</v>
      </c>
      <c r="E18" s="17">
        <f>AVERAGE(E13:E16)</f>
        <v>184.13661657403446</v>
      </c>
      <c r="F18" s="4"/>
    </row>
    <row r="19" spans="1:6" x14ac:dyDescent="0.25">
      <c r="A19" s="10" t="s">
        <v>5</v>
      </c>
      <c r="B19" s="9">
        <f>STDEV(B13:B16)</f>
        <v>21.837122803458634</v>
      </c>
      <c r="C19" s="9">
        <f t="shared" ref="C19:E19" si="5">STDEV(C13:C16)</f>
        <v>0.58374673446623893</v>
      </c>
      <c r="D19" s="9">
        <f t="shared" si="5"/>
        <v>4.915084229011323</v>
      </c>
      <c r="E19" s="17">
        <f t="shared" si="5"/>
        <v>15.050574020155622</v>
      </c>
      <c r="F19" s="4"/>
    </row>
    <row r="20" spans="1:6" x14ac:dyDescent="0.25">
      <c r="A20" s="10" t="s">
        <v>6</v>
      </c>
      <c r="B20" s="13">
        <f>TTEST(B4:B7,B13:B16,2,3)</f>
        <v>5.6338892555195133E-4</v>
      </c>
      <c r="C20" s="13">
        <f>TTEST(C4:C7,C13:C16,2,3)</f>
        <v>0.36036260092247208</v>
      </c>
      <c r="D20" s="13">
        <f>TTEST(D4:D7,D13:D16,2,3)</f>
        <v>1.674428741188424E-4</v>
      </c>
      <c r="E20" s="19">
        <f>TTEST(E4:E7,E13:E16,2,3)</f>
        <v>1.674428741188424E-4</v>
      </c>
      <c r="F20" s="4"/>
    </row>
    <row r="22" spans="1:6" x14ac:dyDescent="0.25">
      <c r="A22" s="12"/>
      <c r="B22" s="39" t="s">
        <v>12</v>
      </c>
      <c r="C22" s="40"/>
      <c r="D22" s="40"/>
      <c r="E22" s="40"/>
      <c r="F22" s="4"/>
    </row>
    <row r="23" spans="1:6" x14ac:dyDescent="0.25">
      <c r="A23" s="5">
        <v>1</v>
      </c>
      <c r="B23" s="2">
        <v>213.321</v>
      </c>
      <c r="C23" s="2">
        <v>3.891</v>
      </c>
      <c r="D23" s="2">
        <f>B23/C23</f>
        <v>54.824209714726294</v>
      </c>
      <c r="E23" s="16">
        <f>D23/$D$9*100</f>
        <v>167.87826778992968</v>
      </c>
      <c r="F23" s="7"/>
    </row>
    <row r="24" spans="1:6" x14ac:dyDescent="0.25">
      <c r="A24" s="5">
        <v>2</v>
      </c>
      <c r="B24" s="2">
        <v>193.43799999999999</v>
      </c>
      <c r="C24" s="2">
        <v>2.7810000000000001</v>
      </c>
      <c r="D24" s="2">
        <f>B24/C24</f>
        <v>69.556993887090968</v>
      </c>
      <c r="E24" s="16">
        <f t="shared" ref="E24:E26" si="6">D24/$D$9*100</f>
        <v>212.99180977164144</v>
      </c>
      <c r="F24" s="7"/>
    </row>
    <row r="25" spans="1:6" x14ac:dyDescent="0.25">
      <c r="A25" s="5">
        <v>3</v>
      </c>
      <c r="B25" s="2">
        <v>201.42099999999999</v>
      </c>
      <c r="C25" s="2">
        <v>3.4209999999999998</v>
      </c>
      <c r="D25" s="2">
        <f t="shared" ref="D25:D26" si="7">B25/C25</f>
        <v>58.877813504823152</v>
      </c>
      <c r="E25" s="16">
        <f t="shared" si="6"/>
        <v>180.29088597684287</v>
      </c>
      <c r="F25" s="7"/>
    </row>
    <row r="26" spans="1:6" x14ac:dyDescent="0.25">
      <c r="A26" s="5">
        <v>4</v>
      </c>
      <c r="B26" s="2">
        <v>223.76400000000001</v>
      </c>
      <c r="C26" s="2">
        <v>2.8119999999999998</v>
      </c>
      <c r="D26" s="2">
        <f t="shared" si="7"/>
        <v>79.574679943101003</v>
      </c>
      <c r="E26" s="16">
        <f t="shared" si="6"/>
        <v>243.66715905797255</v>
      </c>
      <c r="F26" s="7"/>
    </row>
    <row r="27" spans="1:6" x14ac:dyDescent="0.25">
      <c r="A27" s="8" t="s">
        <v>3</v>
      </c>
      <c r="B27" s="9">
        <v>3</v>
      </c>
      <c r="C27" s="9">
        <v>3</v>
      </c>
      <c r="D27" s="9">
        <v>3</v>
      </c>
      <c r="E27" s="17">
        <v>3</v>
      </c>
      <c r="F27" s="7"/>
    </row>
    <row r="28" spans="1:6" x14ac:dyDescent="0.25">
      <c r="A28" s="10" t="s">
        <v>4</v>
      </c>
      <c r="B28" s="9">
        <f>AVERAGE(B23:B26)</f>
        <v>207.98600000000002</v>
      </c>
      <c r="C28" s="9">
        <f>AVERAGE(C23:C26)</f>
        <v>3.2262499999999998</v>
      </c>
      <c r="D28" s="9">
        <f>AVERAGE(D23:D26)</f>
        <v>65.708424262435358</v>
      </c>
      <c r="E28" s="17">
        <f>AVERAGE(E23:E26)</f>
        <v>201.20703064909662</v>
      </c>
      <c r="F28" s="4"/>
    </row>
    <row r="29" spans="1:6" x14ac:dyDescent="0.25">
      <c r="A29" s="10" t="s">
        <v>5</v>
      </c>
      <c r="B29" s="9">
        <f>STDEV(B23:B26)</f>
        <v>13.318546442211087</v>
      </c>
      <c r="C29" s="9">
        <f>STDEV(C23:C26)</f>
        <v>0.53218754526326162</v>
      </c>
      <c r="D29" s="9">
        <f t="shared" ref="D29" si="8">STDEV(D23:D26)</f>
        <v>11.138640018721318</v>
      </c>
      <c r="E29" s="17">
        <f>STDEV(E23:E26)</f>
        <v>34.107843990977862</v>
      </c>
      <c r="F29" s="4"/>
    </row>
    <row r="30" spans="1:6" x14ac:dyDescent="0.25">
      <c r="A30" s="10" t="s">
        <v>6</v>
      </c>
      <c r="B30" s="13">
        <f>TTEST(B4:B7,B23:B26,2,3)</f>
        <v>1.8033993301244317E-3</v>
      </c>
      <c r="C30" s="13">
        <f t="shared" ref="C30:F30" si="9">TTEST(C4:C7,C23:C26,2,3)</f>
        <v>4.1565896913935085E-2</v>
      </c>
      <c r="D30" s="13">
        <f t="shared" si="9"/>
        <v>5.7365746012280902E-3</v>
      </c>
      <c r="E30" s="19">
        <f t="shared" si="9"/>
        <v>5.7365746012280972E-3</v>
      </c>
      <c r="F30" s="13" t="e">
        <f t="shared" si="9"/>
        <v>#DIV/0!</v>
      </c>
    </row>
  </sheetData>
  <mergeCells count="4">
    <mergeCell ref="A1:D1"/>
    <mergeCell ref="B3:E3"/>
    <mergeCell ref="B12:E12"/>
    <mergeCell ref="B22:E2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B733B-E27C-43D3-939F-922D936EEB67}">
  <dimension ref="A1:J52"/>
  <sheetViews>
    <sheetView zoomScale="130" zoomScaleNormal="130" workbookViewId="0">
      <selection activeCell="L15" sqref="L15"/>
    </sheetView>
  </sheetViews>
  <sheetFormatPr baseColWidth="10" defaultRowHeight="15" x14ac:dyDescent="0.25"/>
  <cols>
    <col min="1" max="1" width="16.28515625" style="33" customWidth="1"/>
    <col min="2" max="2" width="16.5703125" style="21" customWidth="1"/>
    <col min="3" max="3" width="22.28515625" style="21" customWidth="1"/>
    <col min="4" max="4" width="18.28515625" style="21" customWidth="1"/>
    <col min="5" max="5" width="21.7109375" style="22" customWidth="1"/>
    <col min="6" max="6" width="2.28515625" style="34" customWidth="1"/>
    <col min="7" max="7" width="16.5703125" style="21" customWidth="1"/>
    <col min="8" max="8" width="22.28515625" style="21" customWidth="1"/>
    <col min="9" max="9" width="18.28515625" style="21" customWidth="1"/>
    <col min="10" max="10" width="19.140625" style="22" customWidth="1"/>
    <col min="11" max="11" width="3.7109375" style="34" customWidth="1"/>
    <col min="12" max="16384" width="11.42578125" style="34"/>
  </cols>
  <sheetData>
    <row r="1" spans="1:10" x14ac:dyDescent="0.25">
      <c r="A1" s="34"/>
    </row>
    <row r="2" spans="1:10" x14ac:dyDescent="0.25">
      <c r="A2" s="34"/>
      <c r="B2" s="41" t="s">
        <v>17</v>
      </c>
      <c r="C2" s="41"/>
      <c r="D2" s="41"/>
      <c r="E2" s="41"/>
      <c r="G2" s="41" t="s">
        <v>17</v>
      </c>
      <c r="H2" s="41"/>
      <c r="I2" s="41"/>
      <c r="J2" s="41"/>
    </row>
    <row r="3" spans="1:10" x14ac:dyDescent="0.25">
      <c r="A3" s="34"/>
      <c r="B3" s="42" t="s">
        <v>18</v>
      </c>
      <c r="C3" s="43"/>
      <c r="D3" s="42" t="s">
        <v>29</v>
      </c>
      <c r="E3" s="43"/>
      <c r="G3" s="42" t="s">
        <v>18</v>
      </c>
      <c r="H3" s="43"/>
      <c r="I3" s="42" t="s">
        <v>19</v>
      </c>
      <c r="J3" s="43"/>
    </row>
    <row r="4" spans="1:10" x14ac:dyDescent="0.25">
      <c r="A4" s="34"/>
      <c r="B4" s="23" t="s">
        <v>20</v>
      </c>
      <c r="C4" s="23" t="s">
        <v>2</v>
      </c>
      <c r="D4" s="23" t="s">
        <v>20</v>
      </c>
      <c r="E4" s="24" t="s">
        <v>2</v>
      </c>
      <c r="G4" s="23" t="s">
        <v>20</v>
      </c>
      <c r="H4" s="23" t="s">
        <v>2</v>
      </c>
      <c r="I4" s="23" t="s">
        <v>20</v>
      </c>
      <c r="J4" s="24" t="s">
        <v>2</v>
      </c>
    </row>
    <row r="5" spans="1:10" x14ac:dyDescent="0.25">
      <c r="A5" s="34"/>
      <c r="B5" s="41" t="s">
        <v>31</v>
      </c>
      <c r="C5" s="41"/>
      <c r="D5" s="41"/>
      <c r="E5" s="41"/>
      <c r="G5" s="41" t="s">
        <v>21</v>
      </c>
      <c r="H5" s="41"/>
      <c r="I5" s="41"/>
      <c r="J5" s="41"/>
    </row>
    <row r="6" spans="1:10" x14ac:dyDescent="0.25">
      <c r="A6" s="30" t="s">
        <v>23</v>
      </c>
      <c r="B6" s="25">
        <v>41</v>
      </c>
      <c r="D6" s="25">
        <v>1</v>
      </c>
      <c r="E6" s="22">
        <f t="shared" ref="E6:E11" si="0">D6/B6</f>
        <v>2.4390243902439025E-2</v>
      </c>
      <c r="G6" s="25">
        <v>41</v>
      </c>
      <c r="I6" s="25">
        <v>5</v>
      </c>
      <c r="J6" s="22">
        <f t="shared" ref="J6:J11" si="1">I6/G6*100</f>
        <v>12.195121951219512</v>
      </c>
    </row>
    <row r="7" spans="1:10" x14ac:dyDescent="0.25">
      <c r="A7" s="30" t="s">
        <v>24</v>
      </c>
      <c r="B7" s="25">
        <v>51</v>
      </c>
      <c r="D7" s="25">
        <v>2</v>
      </c>
      <c r="E7" s="22">
        <f t="shared" si="0"/>
        <v>3.9215686274509803E-2</v>
      </c>
      <c r="G7" s="25">
        <v>29</v>
      </c>
      <c r="I7" s="25">
        <v>4</v>
      </c>
      <c r="J7" s="22">
        <f t="shared" si="1"/>
        <v>13.793103448275861</v>
      </c>
    </row>
    <row r="8" spans="1:10" x14ac:dyDescent="0.25">
      <c r="A8" s="30" t="s">
        <v>25</v>
      </c>
      <c r="B8" s="25">
        <v>67</v>
      </c>
      <c r="D8" s="25">
        <v>2</v>
      </c>
      <c r="E8" s="22">
        <f t="shared" si="0"/>
        <v>2.9850746268656716E-2</v>
      </c>
      <c r="G8" s="25">
        <v>46</v>
      </c>
      <c r="I8" s="25">
        <v>6</v>
      </c>
      <c r="J8" s="22">
        <f t="shared" si="1"/>
        <v>13.043478260869565</v>
      </c>
    </row>
    <row r="9" spans="1:10" x14ac:dyDescent="0.25">
      <c r="A9" s="30" t="s">
        <v>26</v>
      </c>
      <c r="B9" s="25">
        <v>52</v>
      </c>
      <c r="D9" s="25">
        <v>1</v>
      </c>
      <c r="E9" s="22">
        <f t="shared" si="0"/>
        <v>1.9230769230769232E-2</v>
      </c>
      <c r="G9" s="25">
        <v>49</v>
      </c>
      <c r="I9" s="25">
        <v>5</v>
      </c>
      <c r="J9" s="22">
        <f t="shared" si="1"/>
        <v>10.204081632653061</v>
      </c>
    </row>
    <row r="10" spans="1:10" x14ac:dyDescent="0.25">
      <c r="A10" s="30" t="s">
        <v>27</v>
      </c>
      <c r="B10" s="25">
        <v>51</v>
      </c>
      <c r="D10" s="25">
        <v>2</v>
      </c>
      <c r="E10" s="22">
        <f t="shared" si="0"/>
        <v>3.9215686274509803E-2</v>
      </c>
      <c r="G10" s="25">
        <v>59</v>
      </c>
      <c r="I10" s="25">
        <v>7</v>
      </c>
      <c r="J10" s="22">
        <f t="shared" si="1"/>
        <v>11.864406779661017</v>
      </c>
    </row>
    <row r="11" spans="1:10" x14ac:dyDescent="0.25">
      <c r="A11" s="30" t="s">
        <v>28</v>
      </c>
      <c r="B11" s="25">
        <v>64</v>
      </c>
      <c r="D11" s="25">
        <v>2</v>
      </c>
      <c r="E11" s="22">
        <f t="shared" si="0"/>
        <v>3.125E-2</v>
      </c>
      <c r="G11" s="25">
        <v>64</v>
      </c>
      <c r="I11" s="25">
        <v>9</v>
      </c>
      <c r="J11" s="22">
        <f t="shared" si="1"/>
        <v>14.0625</v>
      </c>
    </row>
    <row r="12" spans="1:10" x14ac:dyDescent="0.25">
      <c r="A12" s="31" t="s">
        <v>3</v>
      </c>
      <c r="B12" s="26">
        <v>6</v>
      </c>
      <c r="C12" s="26">
        <v>6</v>
      </c>
      <c r="D12" s="26">
        <v>6</v>
      </c>
      <c r="E12" s="27">
        <v>6</v>
      </c>
      <c r="G12" s="26">
        <v>6</v>
      </c>
      <c r="H12" s="26">
        <v>6</v>
      </c>
      <c r="I12" s="26">
        <v>6</v>
      </c>
      <c r="J12" s="27">
        <v>6</v>
      </c>
    </row>
    <row r="13" spans="1:10" x14ac:dyDescent="0.25">
      <c r="A13" s="32" t="s">
        <v>4</v>
      </c>
      <c r="B13" s="28">
        <f>AVERAGE(B6:B11)</f>
        <v>54.333333333333336</v>
      </c>
      <c r="C13" s="28" t="e">
        <f>AVERAGE(C6:C11)</f>
        <v>#DIV/0!</v>
      </c>
      <c r="D13" s="28">
        <f>AVERAGE(D6:D11)</f>
        <v>1.6666666666666667</v>
      </c>
      <c r="E13" s="27">
        <f>AVERAGE(E6:E11)</f>
        <v>3.0525521991814093E-2</v>
      </c>
      <c r="G13" s="28">
        <f>AVERAGE(G6:G11)</f>
        <v>48</v>
      </c>
      <c r="H13" s="28" t="e">
        <f>AVERAGE(H6:H11)</f>
        <v>#DIV/0!</v>
      </c>
      <c r="I13" s="28">
        <f>AVERAGE(I6:I11)</f>
        <v>6</v>
      </c>
      <c r="J13" s="27">
        <f>AVERAGE(J6:J11)</f>
        <v>12.527115345446504</v>
      </c>
    </row>
    <row r="14" spans="1:10" x14ac:dyDescent="0.25">
      <c r="A14" s="32" t="s">
        <v>5</v>
      </c>
      <c r="B14" s="28">
        <f>STDEV(B6:B11)</f>
        <v>9.5847100460403301</v>
      </c>
      <c r="C14" s="28" t="e">
        <f>STDEV(C6:C11)</f>
        <v>#DIV/0!</v>
      </c>
      <c r="D14" s="28">
        <f>STDEV(D6:D11)</f>
        <v>0.51639777949432208</v>
      </c>
      <c r="E14" s="27">
        <f>STDEV(E6:E11)</f>
        <v>7.9653145367711183E-3</v>
      </c>
      <c r="G14" s="28">
        <f>STDEV(G6:G11)</f>
        <v>12.58570617804182</v>
      </c>
      <c r="H14" s="28" t="e">
        <f>STDEV(H6:H11)</f>
        <v>#DIV/0!</v>
      </c>
      <c r="I14" s="28">
        <f>STDEV(I6:I11)</f>
        <v>1.7888543819998317</v>
      </c>
      <c r="J14" s="27">
        <f>STDEV(J6:J11)</f>
        <v>1.4263695497393762</v>
      </c>
    </row>
    <row r="16" spans="1:10" x14ac:dyDescent="0.25">
      <c r="A16" s="34"/>
      <c r="B16" s="41" t="s">
        <v>30</v>
      </c>
      <c r="C16" s="41"/>
      <c r="D16" s="41"/>
      <c r="E16" s="41"/>
      <c r="G16" s="41" t="s">
        <v>22</v>
      </c>
      <c r="H16" s="41"/>
      <c r="I16" s="41"/>
      <c r="J16" s="41"/>
    </row>
    <row r="17" spans="1:10" x14ac:dyDescent="0.25">
      <c r="A17" s="30" t="s">
        <v>23</v>
      </c>
      <c r="B17" s="25">
        <v>61</v>
      </c>
      <c r="D17" s="25">
        <v>3</v>
      </c>
      <c r="E17" s="22">
        <f t="shared" ref="E17:E22" si="2">D17/B17</f>
        <v>4.9180327868852458E-2</v>
      </c>
      <c r="G17" s="25">
        <v>44</v>
      </c>
      <c r="I17" s="25">
        <v>9</v>
      </c>
      <c r="J17" s="22">
        <f t="shared" ref="J17:J22" si="3">I17/G17*100</f>
        <v>20.454545454545457</v>
      </c>
    </row>
    <row r="18" spans="1:10" x14ac:dyDescent="0.25">
      <c r="A18" s="30" t="s">
        <v>24</v>
      </c>
      <c r="B18" s="25">
        <v>78</v>
      </c>
      <c r="D18" s="25">
        <v>4</v>
      </c>
      <c r="E18" s="22">
        <f t="shared" si="2"/>
        <v>5.128205128205128E-2</v>
      </c>
      <c r="G18" s="25">
        <v>39</v>
      </c>
      <c r="I18" s="25">
        <v>7</v>
      </c>
      <c r="J18" s="22">
        <f t="shared" si="3"/>
        <v>17.948717948717949</v>
      </c>
    </row>
    <row r="19" spans="1:10" x14ac:dyDescent="0.25">
      <c r="A19" s="30" t="s">
        <v>25</v>
      </c>
      <c r="B19" s="25">
        <v>65</v>
      </c>
      <c r="D19" s="25">
        <v>4</v>
      </c>
      <c r="E19" s="22">
        <f t="shared" si="2"/>
        <v>6.1538461538461542E-2</v>
      </c>
      <c r="G19" s="25">
        <v>61</v>
      </c>
      <c r="I19" s="25">
        <v>11</v>
      </c>
      <c r="J19" s="22">
        <f t="shared" si="3"/>
        <v>18.032786885245901</v>
      </c>
    </row>
    <row r="20" spans="1:10" x14ac:dyDescent="0.25">
      <c r="A20" s="30" t="s">
        <v>26</v>
      </c>
      <c r="B20" s="25">
        <v>50</v>
      </c>
      <c r="D20" s="25">
        <v>3</v>
      </c>
      <c r="E20" s="22">
        <f t="shared" si="2"/>
        <v>0.06</v>
      </c>
      <c r="G20" s="25">
        <v>60</v>
      </c>
      <c r="I20" s="25">
        <v>13</v>
      </c>
      <c r="J20" s="22">
        <f t="shared" si="3"/>
        <v>21.666666666666668</v>
      </c>
    </row>
    <row r="21" spans="1:10" x14ac:dyDescent="0.25">
      <c r="A21" s="30" t="s">
        <v>27</v>
      </c>
      <c r="B21" s="25">
        <v>53</v>
      </c>
      <c r="D21" s="25">
        <v>3</v>
      </c>
      <c r="E21" s="22">
        <f t="shared" si="2"/>
        <v>5.6603773584905662E-2</v>
      </c>
      <c r="G21" s="25">
        <v>81</v>
      </c>
      <c r="I21" s="25">
        <v>19</v>
      </c>
      <c r="J21" s="22">
        <f t="shared" si="3"/>
        <v>23.456790123456788</v>
      </c>
    </row>
    <row r="22" spans="1:10" x14ac:dyDescent="0.25">
      <c r="A22" s="30" t="s">
        <v>28</v>
      </c>
      <c r="B22" s="25">
        <v>56</v>
      </c>
      <c r="D22" s="25">
        <v>4</v>
      </c>
      <c r="E22" s="22">
        <f t="shared" si="2"/>
        <v>7.1428571428571425E-2</v>
      </c>
      <c r="G22" s="25">
        <v>87</v>
      </c>
      <c r="I22" s="25">
        <v>18</v>
      </c>
      <c r="J22" s="22">
        <f t="shared" si="3"/>
        <v>20.689655172413794</v>
      </c>
    </row>
    <row r="23" spans="1:10" x14ac:dyDescent="0.25">
      <c r="A23" s="10" t="s">
        <v>3</v>
      </c>
      <c r="B23" s="26">
        <v>6</v>
      </c>
      <c r="C23" s="26">
        <v>6</v>
      </c>
      <c r="D23" s="26">
        <v>6</v>
      </c>
      <c r="E23" s="26">
        <v>6</v>
      </c>
      <c r="G23" s="26">
        <v>6</v>
      </c>
      <c r="H23" s="26">
        <v>6</v>
      </c>
      <c r="I23" s="26">
        <v>6</v>
      </c>
      <c r="J23" s="26">
        <v>6</v>
      </c>
    </row>
    <row r="24" spans="1:10" x14ac:dyDescent="0.25">
      <c r="A24" s="32" t="s">
        <v>4</v>
      </c>
      <c r="B24" s="28">
        <f>AVERAGE(B17:B22)</f>
        <v>60.5</v>
      </c>
      <c r="C24" s="28" t="e">
        <f>AVERAGE(C17:C22)</f>
        <v>#DIV/0!</v>
      </c>
      <c r="D24" s="28">
        <f>AVERAGE(D17:D22)</f>
        <v>3.5</v>
      </c>
      <c r="E24" s="27">
        <f>AVERAGE(E17:E22)</f>
        <v>5.8338864283807058E-2</v>
      </c>
      <c r="G24" s="28">
        <f>AVERAGE(G17:G22)</f>
        <v>62</v>
      </c>
      <c r="H24" s="28" t="e">
        <f>AVERAGE(H17:H22)</f>
        <v>#DIV/0!</v>
      </c>
      <c r="I24" s="28">
        <f>AVERAGE(I17:I22)</f>
        <v>12.833333333333334</v>
      </c>
      <c r="J24" s="27">
        <f>AVERAGE(J17:J22)</f>
        <v>20.374860375174425</v>
      </c>
    </row>
    <row r="25" spans="1:10" x14ac:dyDescent="0.25">
      <c r="A25" s="32" t="s">
        <v>5</v>
      </c>
      <c r="B25" s="28">
        <f>STDEV(B17:B22)</f>
        <v>10.134100848126586</v>
      </c>
      <c r="C25" s="28" t="e">
        <f>STDEV(C17:C22)</f>
        <v>#DIV/0!</v>
      </c>
      <c r="D25" s="28">
        <f>STDEV(D17:D22)</f>
        <v>0.54772255750516607</v>
      </c>
      <c r="E25" s="27">
        <f>STDEV(E17:E22)</f>
        <v>8.012804332248576E-3</v>
      </c>
      <c r="G25" s="28">
        <f>STDEV(G17:G22)</f>
        <v>19.204166214652485</v>
      </c>
      <c r="H25" s="28" t="e">
        <f>STDEV(H17:H22)</f>
        <v>#DIV/0!</v>
      </c>
      <c r="I25" s="28">
        <f>STDEV(I17:I22)</f>
        <v>4.8339080118126656</v>
      </c>
      <c r="J25" s="27">
        <f>STDEV(J17:J22)</f>
        <v>2.1280965791057587</v>
      </c>
    </row>
    <row r="26" spans="1:10" x14ac:dyDescent="0.25">
      <c r="A26" s="32" t="s">
        <v>6</v>
      </c>
      <c r="B26" s="13">
        <f>TTEST(B6:B11,B17:B22,2,3)</f>
        <v>0.30434552337006993</v>
      </c>
      <c r="C26" s="13" t="e">
        <f>TTEST(C6:C11,C17:C22,2,3)</f>
        <v>#DIV/0!</v>
      </c>
      <c r="D26" s="13">
        <f>TTEST(D6:D11,D17:D22,2,3)</f>
        <v>1.4027231795124583E-4</v>
      </c>
      <c r="E26" s="29">
        <f>TTEST(E6:E11,E17:E22,2,3)</f>
        <v>1.2695677147391894E-4</v>
      </c>
      <c r="G26" s="13">
        <f>TTEST(G6:G11,G17:G22,2,3)</f>
        <v>0.17094294277505329</v>
      </c>
      <c r="H26" s="13" t="e">
        <f>TTEST(H6:H11,H17:H22,2,3)</f>
        <v>#DIV/0!</v>
      </c>
      <c r="I26" s="13">
        <f>TTEST(I6:I11,I17:I22,2,3)</f>
        <v>1.6191218980810378E-2</v>
      </c>
      <c r="J26" s="29">
        <f>TTEST(J6:J11,J17:J22,2,3)</f>
        <v>4.3184168856165187E-5</v>
      </c>
    </row>
    <row r="28" spans="1:10" x14ac:dyDescent="0.25">
      <c r="A28" s="34"/>
      <c r="E28" s="21"/>
      <c r="J28" s="21"/>
    </row>
    <row r="29" spans="1:10" x14ac:dyDescent="0.25">
      <c r="E29" s="21"/>
    </row>
    <row r="30" spans="1:10" x14ac:dyDescent="0.25">
      <c r="E30" s="21"/>
    </row>
    <row r="31" spans="1:10" x14ac:dyDescent="0.25">
      <c r="E31" s="21"/>
    </row>
    <row r="32" spans="1:10" x14ac:dyDescent="0.25">
      <c r="E32" s="21"/>
    </row>
    <row r="33" spans="5:5" x14ac:dyDescent="0.25">
      <c r="E33" s="21"/>
    </row>
    <row r="34" spans="5:5" x14ac:dyDescent="0.25">
      <c r="E34" s="21"/>
    </row>
    <row r="35" spans="5:5" x14ac:dyDescent="0.25">
      <c r="E35" s="21"/>
    </row>
    <row r="36" spans="5:5" x14ac:dyDescent="0.25">
      <c r="E36" s="21"/>
    </row>
    <row r="37" spans="5:5" x14ac:dyDescent="0.25">
      <c r="E37" s="21"/>
    </row>
    <row r="38" spans="5:5" x14ac:dyDescent="0.25">
      <c r="E38" s="21"/>
    </row>
    <row r="39" spans="5:5" x14ac:dyDescent="0.25">
      <c r="E39" s="21"/>
    </row>
    <row r="40" spans="5:5" x14ac:dyDescent="0.25">
      <c r="E40" s="21"/>
    </row>
    <row r="41" spans="5:5" x14ac:dyDescent="0.25">
      <c r="E41" s="21"/>
    </row>
    <row r="42" spans="5:5" x14ac:dyDescent="0.25">
      <c r="E42" s="21"/>
    </row>
    <row r="43" spans="5:5" x14ac:dyDescent="0.25">
      <c r="E43" s="21"/>
    </row>
    <row r="44" spans="5:5" x14ac:dyDescent="0.25">
      <c r="E44" s="21"/>
    </row>
    <row r="45" spans="5:5" x14ac:dyDescent="0.25">
      <c r="E45" s="21"/>
    </row>
    <row r="46" spans="5:5" x14ac:dyDescent="0.25">
      <c r="E46" s="21"/>
    </row>
    <row r="47" spans="5:5" x14ac:dyDescent="0.25">
      <c r="E47" s="21"/>
    </row>
    <row r="48" spans="5:5" x14ac:dyDescent="0.25">
      <c r="E48" s="21"/>
    </row>
    <row r="49" spans="5:5" x14ac:dyDescent="0.25">
      <c r="E49" s="21"/>
    </row>
    <row r="50" spans="5:5" x14ac:dyDescent="0.25">
      <c r="E50" s="21"/>
    </row>
    <row r="51" spans="5:5" x14ac:dyDescent="0.25">
      <c r="E51" s="21"/>
    </row>
    <row r="52" spans="5:5" x14ac:dyDescent="0.25">
      <c r="E52" s="21"/>
    </row>
  </sheetData>
  <mergeCells count="10">
    <mergeCell ref="B2:E2"/>
    <mergeCell ref="B3:C3"/>
    <mergeCell ref="D3:E3"/>
    <mergeCell ref="B5:E5"/>
    <mergeCell ref="B16:E16"/>
    <mergeCell ref="G2:J2"/>
    <mergeCell ref="G3:H3"/>
    <mergeCell ref="I3:J3"/>
    <mergeCell ref="G5:J5"/>
    <mergeCell ref="G16:J16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AE4F79-2AE6-4006-9AC9-37883B035F5D}">
  <dimension ref="A1:E52"/>
  <sheetViews>
    <sheetView zoomScale="120" zoomScaleNormal="120" workbookViewId="0">
      <selection activeCell="G27" sqref="G27"/>
    </sheetView>
  </sheetViews>
  <sheetFormatPr baseColWidth="10" defaultRowHeight="15" x14ac:dyDescent="0.25"/>
  <cols>
    <col min="1" max="1" width="16.28515625" style="33" customWidth="1"/>
    <col min="2" max="2" width="16.5703125" style="21" customWidth="1"/>
    <col min="3" max="3" width="22.28515625" style="21" customWidth="1"/>
    <col min="4" max="4" width="18.28515625" style="21" customWidth="1"/>
    <col min="5" max="5" width="21.7109375" style="22" customWidth="1"/>
    <col min="6" max="16384" width="11.42578125" style="34"/>
  </cols>
  <sheetData>
    <row r="1" spans="1:5" x14ac:dyDescent="0.25">
      <c r="A1" s="34"/>
    </row>
    <row r="2" spans="1:5" x14ac:dyDescent="0.25">
      <c r="A2" s="34"/>
      <c r="B2" s="41" t="s">
        <v>17</v>
      </c>
      <c r="C2" s="41"/>
      <c r="D2" s="41"/>
      <c r="E2" s="41"/>
    </row>
    <row r="3" spans="1:5" x14ac:dyDescent="0.25">
      <c r="A3" s="34"/>
      <c r="B3" s="42" t="s">
        <v>37</v>
      </c>
      <c r="C3" s="43"/>
      <c r="D3" s="42" t="s">
        <v>38</v>
      </c>
      <c r="E3" s="43"/>
    </row>
    <row r="4" spans="1:5" x14ac:dyDescent="0.25">
      <c r="A4" s="34"/>
      <c r="B4" s="23" t="s">
        <v>20</v>
      </c>
      <c r="C4" s="23" t="s">
        <v>2</v>
      </c>
      <c r="D4" s="23" t="s">
        <v>20</v>
      </c>
      <c r="E4" s="24" t="s">
        <v>2</v>
      </c>
    </row>
    <row r="5" spans="1:5" x14ac:dyDescent="0.25">
      <c r="A5" s="34"/>
      <c r="B5" s="41" t="s">
        <v>31</v>
      </c>
      <c r="C5" s="41"/>
      <c r="D5" s="41"/>
      <c r="E5" s="41"/>
    </row>
    <row r="6" spans="1:5" x14ac:dyDescent="0.25">
      <c r="A6" s="30" t="s">
        <v>23</v>
      </c>
      <c r="B6" s="25">
        <v>8</v>
      </c>
      <c r="D6" s="25">
        <v>31</v>
      </c>
      <c r="E6" s="22">
        <f>D6/B6</f>
        <v>3.875</v>
      </c>
    </row>
    <row r="7" spans="1:5" x14ac:dyDescent="0.25">
      <c r="A7" s="30" t="s">
        <v>24</v>
      </c>
      <c r="B7" s="25">
        <v>10</v>
      </c>
      <c r="D7" s="25">
        <v>39</v>
      </c>
      <c r="E7" s="22">
        <f t="shared" ref="E7:E11" si="0">D7/B7</f>
        <v>3.9</v>
      </c>
    </row>
    <row r="8" spans="1:5" x14ac:dyDescent="0.25">
      <c r="A8" s="30" t="s">
        <v>25</v>
      </c>
      <c r="B8" s="25">
        <v>7</v>
      </c>
      <c r="D8" s="25">
        <v>33</v>
      </c>
      <c r="E8" s="22">
        <f>D8/B8</f>
        <v>4.7142857142857144</v>
      </c>
    </row>
    <row r="9" spans="1:5" x14ac:dyDescent="0.25">
      <c r="A9" s="30" t="s">
        <v>26</v>
      </c>
      <c r="B9" s="25">
        <v>11</v>
      </c>
      <c r="D9" s="25">
        <v>41</v>
      </c>
      <c r="E9" s="22">
        <f t="shared" si="0"/>
        <v>3.7272727272727271</v>
      </c>
    </row>
    <row r="10" spans="1:5" x14ac:dyDescent="0.25">
      <c r="A10" s="30" t="s">
        <v>27</v>
      </c>
      <c r="B10" s="25">
        <v>7</v>
      </c>
      <c r="D10" s="25">
        <v>34</v>
      </c>
      <c r="E10" s="22">
        <f t="shared" si="0"/>
        <v>4.8571428571428568</v>
      </c>
    </row>
    <row r="11" spans="1:5" x14ac:dyDescent="0.25">
      <c r="A11" s="30" t="s">
        <v>28</v>
      </c>
      <c r="B11" s="25">
        <v>9</v>
      </c>
      <c r="D11" s="25">
        <v>39</v>
      </c>
      <c r="E11" s="22">
        <f t="shared" si="0"/>
        <v>4.333333333333333</v>
      </c>
    </row>
    <row r="12" spans="1:5" x14ac:dyDescent="0.25">
      <c r="A12" s="31" t="s">
        <v>3</v>
      </c>
      <c r="B12" s="26">
        <v>6</v>
      </c>
      <c r="C12" s="26">
        <v>6</v>
      </c>
      <c r="D12" s="26">
        <v>6</v>
      </c>
      <c r="E12" s="27">
        <v>6</v>
      </c>
    </row>
    <row r="13" spans="1:5" x14ac:dyDescent="0.25">
      <c r="A13" s="32" t="s">
        <v>4</v>
      </c>
      <c r="B13" s="28">
        <f>AVERAGE(B6:B11)</f>
        <v>8.6666666666666661</v>
      </c>
      <c r="C13" s="28" t="e">
        <f>AVERAGE(C6:C11)</f>
        <v>#DIV/0!</v>
      </c>
      <c r="D13" s="28">
        <f>AVERAGE(D6:D11)</f>
        <v>36.166666666666664</v>
      </c>
      <c r="E13" s="27">
        <f>AVERAGE(E6:E11)</f>
        <v>4.2345057720057717</v>
      </c>
    </row>
    <row r="14" spans="1:5" x14ac:dyDescent="0.25">
      <c r="A14" s="32" t="s">
        <v>5</v>
      </c>
      <c r="B14" s="28">
        <f>STDEV(B6:B11)</f>
        <v>1.632993161855451</v>
      </c>
      <c r="C14" s="28" t="e">
        <f>STDEV(C6:C11)</f>
        <v>#DIV/0!</v>
      </c>
      <c r="D14" s="28">
        <f>STDEV(D6:D11)</f>
        <v>4.0207793606049318</v>
      </c>
      <c r="E14" s="27">
        <f>STDEV(E6:E11)</f>
        <v>0.47456432503084428</v>
      </c>
    </row>
    <row r="16" spans="1:5" x14ac:dyDescent="0.25">
      <c r="A16" s="34"/>
      <c r="B16" s="41" t="s">
        <v>30</v>
      </c>
      <c r="C16" s="41"/>
      <c r="D16" s="41"/>
      <c r="E16" s="41"/>
    </row>
    <row r="17" spans="1:5" x14ac:dyDescent="0.25">
      <c r="A17" s="30" t="s">
        <v>23</v>
      </c>
      <c r="B17" s="25">
        <v>8</v>
      </c>
      <c r="D17" s="25">
        <v>54</v>
      </c>
      <c r="E17" s="22">
        <f t="shared" ref="E17:E22" si="1">D17/B17</f>
        <v>6.75</v>
      </c>
    </row>
    <row r="18" spans="1:5" x14ac:dyDescent="0.25">
      <c r="A18" s="30" t="s">
        <v>24</v>
      </c>
      <c r="B18" s="25">
        <v>9</v>
      </c>
      <c r="D18" s="25">
        <v>58</v>
      </c>
      <c r="E18" s="22">
        <f t="shared" si="1"/>
        <v>6.4444444444444446</v>
      </c>
    </row>
    <row r="19" spans="1:5" x14ac:dyDescent="0.25">
      <c r="A19" s="30" t="s">
        <v>25</v>
      </c>
      <c r="B19" s="25">
        <v>12</v>
      </c>
      <c r="D19" s="25">
        <v>65</v>
      </c>
      <c r="E19" s="22">
        <f t="shared" si="1"/>
        <v>5.416666666666667</v>
      </c>
    </row>
    <row r="20" spans="1:5" x14ac:dyDescent="0.25">
      <c r="A20" s="30" t="s">
        <v>26</v>
      </c>
      <c r="B20" s="25">
        <v>11</v>
      </c>
      <c r="D20" s="25">
        <v>55</v>
      </c>
      <c r="E20" s="22">
        <f t="shared" si="1"/>
        <v>5</v>
      </c>
    </row>
    <row r="21" spans="1:5" x14ac:dyDescent="0.25">
      <c r="A21" s="30" t="s">
        <v>27</v>
      </c>
      <c r="B21" s="25">
        <v>7</v>
      </c>
      <c r="D21" s="25">
        <v>49</v>
      </c>
      <c r="E21" s="22">
        <f t="shared" si="1"/>
        <v>7</v>
      </c>
    </row>
    <row r="22" spans="1:5" x14ac:dyDescent="0.25">
      <c r="A22" s="30" t="s">
        <v>28</v>
      </c>
      <c r="B22" s="25">
        <v>8</v>
      </c>
      <c r="D22" s="25">
        <v>45</v>
      </c>
      <c r="E22" s="22">
        <f t="shared" si="1"/>
        <v>5.625</v>
      </c>
    </row>
    <row r="23" spans="1:5" x14ac:dyDescent="0.25">
      <c r="A23" s="10" t="s">
        <v>3</v>
      </c>
      <c r="B23" s="26">
        <v>6</v>
      </c>
      <c r="C23" s="26">
        <v>6</v>
      </c>
      <c r="D23" s="26">
        <v>6</v>
      </c>
      <c r="E23" s="26">
        <v>6</v>
      </c>
    </row>
    <row r="24" spans="1:5" x14ac:dyDescent="0.25">
      <c r="A24" s="32" t="s">
        <v>4</v>
      </c>
      <c r="B24" s="28">
        <f>AVERAGE(B17:B22)</f>
        <v>9.1666666666666661</v>
      </c>
      <c r="C24" s="28" t="e">
        <f>AVERAGE(C17:C22)</f>
        <v>#DIV/0!</v>
      </c>
      <c r="D24" s="28">
        <f>AVERAGE(D17:D22)</f>
        <v>54.333333333333336</v>
      </c>
      <c r="E24" s="27">
        <f>AVERAGE(E17:E22)</f>
        <v>6.0393518518518521</v>
      </c>
    </row>
    <row r="25" spans="1:5" x14ac:dyDescent="0.25">
      <c r="A25" s="32" t="s">
        <v>5</v>
      </c>
      <c r="B25" s="28">
        <f>STDEV(B17:B22)</f>
        <v>1.9407902170679507</v>
      </c>
      <c r="C25" s="28" t="e">
        <f>STDEV(C17:C22)</f>
        <v>#DIV/0!</v>
      </c>
      <c r="D25" s="28">
        <f>STDEV(D17:D22)</f>
        <v>6.9761498454854323</v>
      </c>
      <c r="E25" s="27">
        <f>STDEV(E17:E22)</f>
        <v>0.80394554946342822</v>
      </c>
    </row>
    <row r="26" spans="1:5" x14ac:dyDescent="0.25">
      <c r="A26" s="32" t="s">
        <v>6</v>
      </c>
      <c r="B26" s="13">
        <f>TTEST(B6:B11,B17:B22,2,3)</f>
        <v>0.63988495778599974</v>
      </c>
      <c r="C26" s="13" t="e">
        <f>TTEST(C6:C11,C17:C22,2,3)</f>
        <v>#DIV/0!</v>
      </c>
      <c r="D26" s="13">
        <f>TTEST(D6:D11,D17:D22,2,3)</f>
        <v>5.5810032258084264E-4</v>
      </c>
      <c r="E26" s="29">
        <f>TTEST(E6:E11,E17:E22,2,3)</f>
        <v>1.4196009809595198E-3</v>
      </c>
    </row>
    <row r="28" spans="1:5" x14ac:dyDescent="0.25">
      <c r="A28" s="34"/>
      <c r="E28" s="21"/>
    </row>
    <row r="29" spans="1:5" x14ac:dyDescent="0.25">
      <c r="E29" s="21"/>
    </row>
    <row r="30" spans="1:5" x14ac:dyDescent="0.25">
      <c r="E30" s="21"/>
    </row>
    <row r="31" spans="1:5" x14ac:dyDescent="0.25">
      <c r="E31" s="21"/>
    </row>
    <row r="32" spans="1:5" x14ac:dyDescent="0.25">
      <c r="E32" s="21"/>
    </row>
    <row r="33" spans="5:5" x14ac:dyDescent="0.25">
      <c r="E33" s="21"/>
    </row>
    <row r="34" spans="5:5" x14ac:dyDescent="0.25">
      <c r="E34" s="21"/>
    </row>
    <row r="35" spans="5:5" x14ac:dyDescent="0.25">
      <c r="E35" s="21"/>
    </row>
    <row r="36" spans="5:5" x14ac:dyDescent="0.25">
      <c r="E36" s="21"/>
    </row>
    <row r="37" spans="5:5" x14ac:dyDescent="0.25">
      <c r="E37" s="21"/>
    </row>
    <row r="38" spans="5:5" x14ac:dyDescent="0.25">
      <c r="E38" s="21"/>
    </row>
    <row r="39" spans="5:5" x14ac:dyDescent="0.25">
      <c r="E39" s="21"/>
    </row>
    <row r="40" spans="5:5" x14ac:dyDescent="0.25">
      <c r="E40" s="21"/>
    </row>
    <row r="41" spans="5:5" x14ac:dyDescent="0.25">
      <c r="E41" s="21"/>
    </row>
    <row r="42" spans="5:5" x14ac:dyDescent="0.25">
      <c r="E42" s="21"/>
    </row>
    <row r="43" spans="5:5" x14ac:dyDescent="0.25">
      <c r="E43" s="21"/>
    </row>
    <row r="44" spans="5:5" x14ac:dyDescent="0.25">
      <c r="E44" s="21"/>
    </row>
    <row r="45" spans="5:5" x14ac:dyDescent="0.25">
      <c r="E45" s="21"/>
    </row>
    <row r="46" spans="5:5" x14ac:dyDescent="0.25">
      <c r="E46" s="21"/>
    </row>
    <row r="47" spans="5:5" x14ac:dyDescent="0.25">
      <c r="E47" s="21"/>
    </row>
    <row r="48" spans="5:5" x14ac:dyDescent="0.25">
      <c r="E48" s="21"/>
    </row>
    <row r="49" spans="5:5" x14ac:dyDescent="0.25">
      <c r="E49" s="21"/>
    </row>
    <row r="50" spans="5:5" x14ac:dyDescent="0.25">
      <c r="E50" s="21"/>
    </row>
    <row r="51" spans="5:5" x14ac:dyDescent="0.25">
      <c r="E51" s="21"/>
    </row>
    <row r="52" spans="5:5" x14ac:dyDescent="0.25">
      <c r="E52" s="21"/>
    </row>
  </sheetData>
  <mergeCells count="5">
    <mergeCell ref="B2:E2"/>
    <mergeCell ref="B3:C3"/>
    <mergeCell ref="D3:E3"/>
    <mergeCell ref="B5:E5"/>
    <mergeCell ref="B16:E16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FDC87-6C71-4B80-9A53-967E12278AC7}">
  <dimension ref="A1:E52"/>
  <sheetViews>
    <sheetView workbookViewId="0">
      <pane ySplit="5" topLeftCell="A6" activePane="bottomLeft" state="frozen"/>
      <selection pane="bottomLeft" activeCell="I21" sqref="I21"/>
    </sheetView>
  </sheetViews>
  <sheetFormatPr baseColWidth="10" defaultRowHeight="15" x14ac:dyDescent="0.25"/>
  <cols>
    <col min="1" max="1" width="16.28515625" style="33" customWidth="1"/>
    <col min="2" max="2" width="16.5703125" style="21" customWidth="1"/>
    <col min="3" max="3" width="22.28515625" style="21" customWidth="1"/>
    <col min="4" max="4" width="18.28515625" style="21" customWidth="1"/>
    <col min="5" max="5" width="21.7109375" style="22" customWidth="1"/>
    <col min="6" max="16384" width="11.42578125" style="34"/>
  </cols>
  <sheetData>
    <row r="1" spans="1:5" x14ac:dyDescent="0.25">
      <c r="A1" s="34"/>
    </row>
    <row r="2" spans="1:5" x14ac:dyDescent="0.25">
      <c r="A2" s="34"/>
      <c r="B2" s="41" t="s">
        <v>17</v>
      </c>
      <c r="C2" s="41"/>
      <c r="D2" s="41"/>
      <c r="E2" s="41"/>
    </row>
    <row r="3" spans="1:5" x14ac:dyDescent="0.25">
      <c r="A3" s="34"/>
      <c r="B3" s="42" t="s">
        <v>47</v>
      </c>
      <c r="C3" s="43"/>
      <c r="D3" s="42" t="s">
        <v>46</v>
      </c>
      <c r="E3" s="43"/>
    </row>
    <row r="4" spans="1:5" x14ac:dyDescent="0.25">
      <c r="A4" s="34"/>
      <c r="B4" s="23" t="s">
        <v>20</v>
      </c>
      <c r="C4" s="23" t="s">
        <v>2</v>
      </c>
      <c r="D4" s="23" t="s">
        <v>20</v>
      </c>
      <c r="E4" s="24" t="s">
        <v>2</v>
      </c>
    </row>
    <row r="5" spans="1:5" x14ac:dyDescent="0.25">
      <c r="A5" s="34"/>
      <c r="B5" s="41" t="s">
        <v>31</v>
      </c>
      <c r="C5" s="41"/>
      <c r="D5" s="41"/>
      <c r="E5" s="41"/>
    </row>
    <row r="6" spans="1:5" x14ac:dyDescent="0.25">
      <c r="A6" s="30" t="s">
        <v>23</v>
      </c>
      <c r="B6" s="25">
        <v>71</v>
      </c>
      <c r="C6" s="34"/>
      <c r="D6" s="25">
        <v>69</v>
      </c>
      <c r="E6" s="22">
        <f>B6/D6*100</f>
        <v>102.89855072463767</v>
      </c>
    </row>
    <row r="7" spans="1:5" x14ac:dyDescent="0.25">
      <c r="A7" s="30" t="s">
        <v>24</v>
      </c>
      <c r="B7" s="25">
        <v>41</v>
      </c>
      <c r="D7" s="25">
        <v>49</v>
      </c>
      <c r="E7" s="22">
        <f t="shared" ref="E7:E11" si="0">B7/D7*100</f>
        <v>83.673469387755105</v>
      </c>
    </row>
    <row r="8" spans="1:5" x14ac:dyDescent="0.25">
      <c r="A8" s="30" t="s">
        <v>25</v>
      </c>
      <c r="B8" s="25">
        <v>62</v>
      </c>
      <c r="D8" s="25">
        <v>77</v>
      </c>
      <c r="E8" s="22">
        <f t="shared" si="0"/>
        <v>80.519480519480524</v>
      </c>
    </row>
    <row r="9" spans="1:5" x14ac:dyDescent="0.25">
      <c r="A9" s="30" t="s">
        <v>26</v>
      </c>
      <c r="B9" s="25">
        <v>68</v>
      </c>
      <c r="D9" s="25">
        <v>82</v>
      </c>
      <c r="E9" s="22">
        <f t="shared" si="0"/>
        <v>82.926829268292678</v>
      </c>
    </row>
    <row r="10" spans="1:5" x14ac:dyDescent="0.25">
      <c r="A10" s="30" t="s">
        <v>27</v>
      </c>
      <c r="B10" s="25">
        <v>39</v>
      </c>
      <c r="D10" s="25">
        <v>42</v>
      </c>
      <c r="E10" s="22">
        <f t="shared" si="0"/>
        <v>92.857142857142861</v>
      </c>
    </row>
    <row r="11" spans="1:5" x14ac:dyDescent="0.25">
      <c r="A11" s="30" t="s">
        <v>28</v>
      </c>
      <c r="B11" s="25">
        <v>31</v>
      </c>
      <c r="D11" s="25">
        <v>39</v>
      </c>
      <c r="E11" s="22">
        <f t="shared" si="0"/>
        <v>79.487179487179489</v>
      </c>
    </row>
    <row r="12" spans="1:5" x14ac:dyDescent="0.25">
      <c r="A12" s="31" t="s">
        <v>3</v>
      </c>
      <c r="B12" s="26">
        <v>6</v>
      </c>
      <c r="C12" s="26">
        <v>6</v>
      </c>
      <c r="D12" s="26">
        <v>6</v>
      </c>
      <c r="E12" s="27">
        <v>6</v>
      </c>
    </row>
    <row r="13" spans="1:5" x14ac:dyDescent="0.25">
      <c r="A13" s="32" t="s">
        <v>4</v>
      </c>
      <c r="B13" s="28">
        <f>AVERAGE(D6:D11)</f>
        <v>59.666666666666664</v>
      </c>
      <c r="C13" s="28" t="e">
        <f>AVERAGE(#REF!)</f>
        <v>#REF!</v>
      </c>
      <c r="D13" s="28">
        <f>AVERAGE(B6:B11)</f>
        <v>52</v>
      </c>
      <c r="E13" s="27">
        <f>AVERAGE(E6:E11)</f>
        <v>87.060442040748057</v>
      </c>
    </row>
    <row r="14" spans="1:5" x14ac:dyDescent="0.25">
      <c r="A14" s="32" t="s">
        <v>5</v>
      </c>
      <c r="B14" s="28">
        <f>STDEV(D6:D11)</f>
        <v>18.651184055353333</v>
      </c>
      <c r="C14" s="28" t="e">
        <f>STDEV(#REF!)</f>
        <v>#REF!</v>
      </c>
      <c r="D14" s="28">
        <f>STDEV(B6:B11)</f>
        <v>17.017637908946117</v>
      </c>
      <c r="E14" s="27">
        <f>STDEV(E6:E11)</f>
        <v>9.0900412394026748</v>
      </c>
    </row>
    <row r="16" spans="1:5" x14ac:dyDescent="0.25">
      <c r="A16" s="34"/>
      <c r="B16" s="41" t="s">
        <v>30</v>
      </c>
      <c r="C16" s="41"/>
      <c r="D16" s="41"/>
      <c r="E16" s="41"/>
    </row>
    <row r="17" spans="1:5" x14ac:dyDescent="0.25">
      <c r="A17" s="30" t="s">
        <v>23</v>
      </c>
      <c r="B17" s="25">
        <v>58</v>
      </c>
      <c r="C17" s="34"/>
      <c r="D17" s="25">
        <v>56</v>
      </c>
      <c r="E17" s="22">
        <f>B17/D17*100</f>
        <v>103.57142857142858</v>
      </c>
    </row>
    <row r="18" spans="1:5" x14ac:dyDescent="0.25">
      <c r="A18" s="30" t="s">
        <v>24</v>
      </c>
      <c r="B18" s="25">
        <v>50</v>
      </c>
      <c r="C18" s="34"/>
      <c r="D18" s="25">
        <v>45</v>
      </c>
      <c r="E18" s="22">
        <f t="shared" ref="E18:E22" si="1">B18/D18*100</f>
        <v>111.11111111111111</v>
      </c>
    </row>
    <row r="19" spans="1:5" x14ac:dyDescent="0.25">
      <c r="A19" s="30" t="s">
        <v>25</v>
      </c>
      <c r="B19" s="25">
        <v>89</v>
      </c>
      <c r="C19" s="34"/>
      <c r="D19" s="25">
        <v>79</v>
      </c>
      <c r="E19" s="22">
        <f t="shared" si="1"/>
        <v>112.65822784810126</v>
      </c>
    </row>
    <row r="20" spans="1:5" x14ac:dyDescent="0.25">
      <c r="A20" s="30" t="s">
        <v>26</v>
      </c>
      <c r="B20" s="25">
        <v>83</v>
      </c>
      <c r="C20" s="34"/>
      <c r="D20" s="25">
        <v>85</v>
      </c>
      <c r="E20" s="22">
        <f t="shared" si="1"/>
        <v>97.647058823529406</v>
      </c>
    </row>
    <row r="21" spans="1:5" x14ac:dyDescent="0.25">
      <c r="A21" s="30" t="s">
        <v>27</v>
      </c>
      <c r="B21" s="25">
        <v>55</v>
      </c>
      <c r="C21" s="34"/>
      <c r="D21" s="25">
        <v>51</v>
      </c>
      <c r="E21" s="22">
        <f t="shared" si="1"/>
        <v>107.84313725490196</v>
      </c>
    </row>
    <row r="22" spans="1:5" x14ac:dyDescent="0.25">
      <c r="A22" s="30" t="s">
        <v>28</v>
      </c>
      <c r="B22" s="25">
        <v>58</v>
      </c>
      <c r="C22" s="34"/>
      <c r="D22" s="25">
        <v>62</v>
      </c>
      <c r="E22" s="22">
        <f t="shared" si="1"/>
        <v>93.548387096774192</v>
      </c>
    </row>
    <row r="23" spans="1:5" x14ac:dyDescent="0.25">
      <c r="A23" s="10" t="s">
        <v>3</v>
      </c>
      <c r="B23" s="26">
        <v>6</v>
      </c>
      <c r="C23" s="26">
        <v>6</v>
      </c>
      <c r="D23" s="26">
        <v>6</v>
      </c>
      <c r="E23" s="26">
        <v>6</v>
      </c>
    </row>
    <row r="24" spans="1:5" x14ac:dyDescent="0.25">
      <c r="A24" s="32" t="s">
        <v>4</v>
      </c>
      <c r="B24" s="28">
        <f>AVERAGE(D17:D22)</f>
        <v>63</v>
      </c>
      <c r="C24" s="28" t="e">
        <f>AVERAGE(#REF!)</f>
        <v>#REF!</v>
      </c>
      <c r="D24" s="28">
        <f>AVERAGE(B17:B22)</f>
        <v>65.5</v>
      </c>
      <c r="E24" s="27">
        <f>AVERAGE(E17:E22)</f>
        <v>104.39655845097441</v>
      </c>
    </row>
    <row r="25" spans="1:5" x14ac:dyDescent="0.25">
      <c r="A25" s="32" t="s">
        <v>5</v>
      </c>
      <c r="B25" s="28">
        <f>STDEV(D17:D22)</f>
        <v>15.861904047118681</v>
      </c>
      <c r="C25" s="28" t="e">
        <f>STDEV(#REF!)</f>
        <v>#REF!</v>
      </c>
      <c r="D25" s="28">
        <f>STDEV(B17:B22)</f>
        <v>16.25730604989646</v>
      </c>
      <c r="E25" s="27">
        <f>STDEV(E17:E22)</f>
        <v>7.6044554094812558</v>
      </c>
    </row>
    <row r="26" spans="1:5" x14ac:dyDescent="0.25">
      <c r="A26" s="32" t="s">
        <v>6</v>
      </c>
      <c r="B26" s="13">
        <f>TTEST(D6:D11,D17:D22,2,3)</f>
        <v>0.74583235619468613</v>
      </c>
      <c r="C26" s="13" t="e">
        <f>TTEST(#REF!,#REF!,2,3)</f>
        <v>#REF!</v>
      </c>
      <c r="D26" s="13">
        <f>TTEST(B6:B11,B17:B22,2,3)</f>
        <v>0.19036137920356846</v>
      </c>
      <c r="E26" s="29">
        <f>TTEST(E6:E11,E17:E22,2,3)</f>
        <v>5.2352704267968429E-3</v>
      </c>
    </row>
    <row r="28" spans="1:5" x14ac:dyDescent="0.25">
      <c r="A28" s="34"/>
      <c r="E28" s="21"/>
    </row>
    <row r="29" spans="1:5" x14ac:dyDescent="0.25">
      <c r="E29" s="21"/>
    </row>
    <row r="30" spans="1:5" x14ac:dyDescent="0.25">
      <c r="E30" s="21"/>
    </row>
    <row r="31" spans="1:5" x14ac:dyDescent="0.25">
      <c r="E31" s="21"/>
    </row>
    <row r="32" spans="1:5" x14ac:dyDescent="0.25">
      <c r="E32" s="21"/>
    </row>
    <row r="33" spans="5:5" x14ac:dyDescent="0.25">
      <c r="E33" s="21"/>
    </row>
    <row r="34" spans="5:5" x14ac:dyDescent="0.25">
      <c r="E34" s="21"/>
    </row>
    <row r="35" spans="5:5" x14ac:dyDescent="0.25">
      <c r="E35" s="21"/>
    </row>
    <row r="36" spans="5:5" x14ac:dyDescent="0.25">
      <c r="E36" s="21"/>
    </row>
    <row r="37" spans="5:5" x14ac:dyDescent="0.25">
      <c r="E37" s="21"/>
    </row>
    <row r="38" spans="5:5" x14ac:dyDescent="0.25">
      <c r="E38" s="21"/>
    </row>
    <row r="39" spans="5:5" x14ac:dyDescent="0.25">
      <c r="E39" s="21"/>
    </row>
    <row r="40" spans="5:5" x14ac:dyDescent="0.25">
      <c r="E40" s="21"/>
    </row>
    <row r="41" spans="5:5" x14ac:dyDescent="0.25">
      <c r="E41" s="21"/>
    </row>
    <row r="42" spans="5:5" x14ac:dyDescent="0.25">
      <c r="E42" s="21"/>
    </row>
    <row r="43" spans="5:5" x14ac:dyDescent="0.25">
      <c r="E43" s="21"/>
    </row>
    <row r="44" spans="5:5" x14ac:dyDescent="0.25">
      <c r="E44" s="21"/>
    </row>
    <row r="45" spans="5:5" x14ac:dyDescent="0.25">
      <c r="E45" s="21"/>
    </row>
    <row r="46" spans="5:5" x14ac:dyDescent="0.25">
      <c r="E46" s="21"/>
    </row>
    <row r="47" spans="5:5" x14ac:dyDescent="0.25">
      <c r="E47" s="21"/>
    </row>
    <row r="48" spans="5:5" x14ac:dyDescent="0.25">
      <c r="E48" s="21"/>
    </row>
    <row r="49" spans="5:5" x14ac:dyDescent="0.25">
      <c r="E49" s="21"/>
    </row>
    <row r="50" spans="5:5" x14ac:dyDescent="0.25">
      <c r="E50" s="21"/>
    </row>
    <row r="51" spans="5:5" x14ac:dyDescent="0.25">
      <c r="E51" s="21"/>
    </row>
    <row r="52" spans="5:5" x14ac:dyDescent="0.25">
      <c r="E52" s="21"/>
    </row>
  </sheetData>
  <mergeCells count="5">
    <mergeCell ref="B2:E2"/>
    <mergeCell ref="B3:C3"/>
    <mergeCell ref="D3:E3"/>
    <mergeCell ref="B5:E5"/>
    <mergeCell ref="B16:E16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DB3F2-F0DA-4F79-B174-198D86E21B19}">
  <dimension ref="A1:N52"/>
  <sheetViews>
    <sheetView zoomScale="130" zoomScaleNormal="130" workbookViewId="0">
      <selection activeCell="P22" sqref="P22"/>
    </sheetView>
  </sheetViews>
  <sheetFormatPr baseColWidth="10" defaultColWidth="11.42578125" defaultRowHeight="15" x14ac:dyDescent="0.25"/>
  <cols>
    <col min="1" max="1" width="5.7109375" style="33" customWidth="1"/>
    <col min="2" max="2" width="11.7109375" style="21" customWidth="1"/>
    <col min="3" max="3" width="4.85546875" style="21" customWidth="1"/>
    <col min="4" max="4" width="8.140625" style="21" customWidth="1"/>
    <col min="5" max="5" width="13.28515625" style="35" customWidth="1"/>
    <col min="6" max="6" width="8.85546875" style="21" customWidth="1"/>
    <col min="7" max="7" width="12.7109375" style="22" customWidth="1"/>
    <col min="8" max="8" width="2.140625" style="34" customWidth="1"/>
    <col min="9" max="9" width="11.7109375" style="21" customWidth="1"/>
    <col min="10" max="10" width="4.85546875" style="21" customWidth="1"/>
    <col min="11" max="11" width="8.140625" style="21" customWidth="1"/>
    <col min="12" max="12" width="13.28515625" style="35" customWidth="1"/>
    <col min="13" max="13" width="8.85546875" style="21" customWidth="1"/>
    <col min="14" max="14" width="12.7109375" style="22" customWidth="1"/>
    <col min="15" max="16384" width="11.42578125" style="34"/>
  </cols>
  <sheetData>
    <row r="1" spans="1:14" x14ac:dyDescent="0.25">
      <c r="A1" s="34"/>
    </row>
    <row r="2" spans="1:14" x14ac:dyDescent="0.25">
      <c r="A2" s="34"/>
      <c r="B2" s="41" t="s">
        <v>42</v>
      </c>
      <c r="C2" s="41"/>
      <c r="D2" s="41"/>
      <c r="E2" s="41"/>
      <c r="F2" s="34"/>
      <c r="G2" s="34"/>
      <c r="I2" s="41" t="s">
        <v>43</v>
      </c>
      <c r="J2" s="41"/>
      <c r="K2" s="41"/>
      <c r="L2" s="41"/>
      <c r="M2" s="34"/>
      <c r="N2" s="34"/>
    </row>
    <row r="3" spans="1:14" x14ac:dyDescent="0.25">
      <c r="A3" s="34"/>
      <c r="B3" s="42" t="s">
        <v>40</v>
      </c>
      <c r="C3" s="43"/>
      <c r="D3" s="42" t="s">
        <v>39</v>
      </c>
      <c r="E3" s="43"/>
      <c r="F3" s="42" t="s">
        <v>41</v>
      </c>
      <c r="G3" s="43"/>
      <c r="I3" s="42" t="s">
        <v>44</v>
      </c>
      <c r="J3" s="43"/>
      <c r="K3" s="42" t="s">
        <v>45</v>
      </c>
      <c r="L3" s="43"/>
      <c r="M3" s="42" t="s">
        <v>41</v>
      </c>
      <c r="N3" s="43"/>
    </row>
    <row r="4" spans="1:14" x14ac:dyDescent="0.25">
      <c r="A4" s="34"/>
      <c r="B4" s="23" t="s">
        <v>20</v>
      </c>
      <c r="C4" s="23" t="s">
        <v>2</v>
      </c>
      <c r="D4" s="23" t="s">
        <v>20</v>
      </c>
      <c r="E4" s="36" t="s">
        <v>2</v>
      </c>
      <c r="F4" s="23" t="s">
        <v>20</v>
      </c>
      <c r="G4" s="24" t="s">
        <v>2</v>
      </c>
      <c r="I4" s="23" t="s">
        <v>20</v>
      </c>
      <c r="J4" s="23" t="s">
        <v>2</v>
      </c>
      <c r="K4" s="23" t="s">
        <v>20</v>
      </c>
      <c r="L4" s="36" t="s">
        <v>2</v>
      </c>
      <c r="M4" s="23" t="s">
        <v>20</v>
      </c>
      <c r="N4" s="24" t="s">
        <v>2</v>
      </c>
    </row>
    <row r="5" spans="1:14" x14ac:dyDescent="0.25">
      <c r="A5" s="34"/>
      <c r="B5" s="41" t="s">
        <v>31</v>
      </c>
      <c r="C5" s="41"/>
      <c r="D5" s="41"/>
      <c r="E5" s="41"/>
      <c r="F5" s="41"/>
      <c r="G5" s="41"/>
      <c r="I5" s="41" t="s">
        <v>31</v>
      </c>
      <c r="J5" s="41"/>
      <c r="K5" s="41"/>
      <c r="L5" s="41"/>
      <c r="M5" s="41"/>
      <c r="N5" s="41"/>
    </row>
    <row r="6" spans="1:14" x14ac:dyDescent="0.25">
      <c r="A6" s="30">
        <v>1</v>
      </c>
      <c r="B6" s="25">
        <v>38</v>
      </c>
      <c r="C6" s="22"/>
      <c r="D6" s="25">
        <v>13</v>
      </c>
      <c r="E6" s="35">
        <f>D6/F6</f>
        <v>0.25490196078431371</v>
      </c>
      <c r="F6" s="25">
        <f>SUM(B6+D6)</f>
        <v>51</v>
      </c>
      <c r="G6" s="22">
        <f t="shared" ref="G6:G11" si="0">F6/D6</f>
        <v>3.9230769230769229</v>
      </c>
      <c r="I6" s="25">
        <v>52</v>
      </c>
      <c r="J6" s="22"/>
      <c r="K6" s="25">
        <v>17</v>
      </c>
      <c r="L6" s="35">
        <f>K6/M6</f>
        <v>0.24637681159420291</v>
      </c>
      <c r="M6" s="25">
        <f>SUM(I6+K6)</f>
        <v>69</v>
      </c>
      <c r="N6" s="22">
        <f t="shared" ref="N6:N11" si="1">M6/K6</f>
        <v>4.0588235294117645</v>
      </c>
    </row>
    <row r="7" spans="1:14" x14ac:dyDescent="0.25">
      <c r="A7" s="30">
        <v>2</v>
      </c>
      <c r="B7" s="25">
        <v>42</v>
      </c>
      <c r="D7" s="25">
        <v>15</v>
      </c>
      <c r="E7" s="35">
        <f t="shared" ref="E7:E11" si="2">D7/F7</f>
        <v>0.26315789473684209</v>
      </c>
      <c r="F7" s="25">
        <f t="shared" ref="F7:F11" si="3">SUM(B7+D7)</f>
        <v>57</v>
      </c>
      <c r="G7" s="22">
        <f t="shared" si="0"/>
        <v>3.8</v>
      </c>
      <c r="I7" s="25">
        <v>41</v>
      </c>
      <c r="K7" s="25">
        <v>11</v>
      </c>
      <c r="L7" s="35">
        <f t="shared" ref="L7:L11" si="4">K7/M7</f>
        <v>0.21153846153846154</v>
      </c>
      <c r="M7" s="25">
        <f t="shared" ref="M7:M11" si="5">SUM(I7+K7)</f>
        <v>52</v>
      </c>
      <c r="N7" s="22">
        <f t="shared" si="1"/>
        <v>4.7272727272727275</v>
      </c>
    </row>
    <row r="8" spans="1:14" x14ac:dyDescent="0.25">
      <c r="A8" s="30">
        <v>3</v>
      </c>
      <c r="B8" s="25">
        <v>55</v>
      </c>
      <c r="D8" s="25">
        <v>19</v>
      </c>
      <c r="E8" s="35">
        <f t="shared" si="2"/>
        <v>0.25675675675675674</v>
      </c>
      <c r="F8" s="25">
        <f t="shared" si="3"/>
        <v>74</v>
      </c>
      <c r="G8" s="22">
        <f t="shared" si="0"/>
        <v>3.8947368421052633</v>
      </c>
      <c r="I8" s="25">
        <v>34</v>
      </c>
      <c r="K8" s="25">
        <v>9</v>
      </c>
      <c r="L8" s="35">
        <f t="shared" si="4"/>
        <v>0.20930232558139536</v>
      </c>
      <c r="M8" s="25">
        <f t="shared" si="5"/>
        <v>43</v>
      </c>
      <c r="N8" s="22">
        <f t="shared" si="1"/>
        <v>4.7777777777777777</v>
      </c>
    </row>
    <row r="9" spans="1:14" x14ac:dyDescent="0.25">
      <c r="A9" s="30">
        <v>4</v>
      </c>
      <c r="B9" s="25">
        <v>31</v>
      </c>
      <c r="D9" s="25">
        <v>10</v>
      </c>
      <c r="E9" s="35">
        <f t="shared" si="2"/>
        <v>0.24390243902439024</v>
      </c>
      <c r="F9" s="25">
        <f t="shared" si="3"/>
        <v>41</v>
      </c>
      <c r="G9" s="22">
        <f t="shared" si="0"/>
        <v>4.0999999999999996</v>
      </c>
      <c r="I9" s="25">
        <v>45</v>
      </c>
      <c r="K9" s="25">
        <v>11</v>
      </c>
      <c r="L9" s="35">
        <f t="shared" si="4"/>
        <v>0.19642857142857142</v>
      </c>
      <c r="M9" s="25">
        <f t="shared" si="5"/>
        <v>56</v>
      </c>
      <c r="N9" s="22">
        <f t="shared" si="1"/>
        <v>5.0909090909090908</v>
      </c>
    </row>
    <row r="10" spans="1:14" x14ac:dyDescent="0.25">
      <c r="A10" s="30">
        <v>5</v>
      </c>
      <c r="B10" s="25">
        <v>62</v>
      </c>
      <c r="D10" s="25">
        <v>27</v>
      </c>
      <c r="E10" s="35">
        <f t="shared" si="2"/>
        <v>0.30337078651685395</v>
      </c>
      <c r="F10" s="25">
        <f t="shared" si="3"/>
        <v>89</v>
      </c>
      <c r="G10" s="22">
        <f t="shared" si="0"/>
        <v>3.2962962962962963</v>
      </c>
      <c r="I10" s="25">
        <v>41</v>
      </c>
      <c r="K10" s="25">
        <v>16</v>
      </c>
      <c r="L10" s="35">
        <f t="shared" si="4"/>
        <v>0.2807017543859649</v>
      </c>
      <c r="M10" s="25">
        <f t="shared" si="5"/>
        <v>57</v>
      </c>
      <c r="N10" s="22">
        <f t="shared" si="1"/>
        <v>3.5625</v>
      </c>
    </row>
    <row r="11" spans="1:14" x14ac:dyDescent="0.25">
      <c r="A11" s="30">
        <v>6</v>
      </c>
      <c r="B11" s="25">
        <v>51</v>
      </c>
      <c r="D11" s="25">
        <v>22</v>
      </c>
      <c r="E11" s="35">
        <f t="shared" si="2"/>
        <v>0.30136986301369861</v>
      </c>
      <c r="F11" s="25">
        <f t="shared" si="3"/>
        <v>73</v>
      </c>
      <c r="G11" s="22">
        <f t="shared" si="0"/>
        <v>3.3181818181818183</v>
      </c>
      <c r="I11" s="25">
        <v>57</v>
      </c>
      <c r="K11" s="25">
        <v>21</v>
      </c>
      <c r="L11" s="35">
        <f t="shared" si="4"/>
        <v>0.26923076923076922</v>
      </c>
      <c r="M11" s="25">
        <f t="shared" si="5"/>
        <v>78</v>
      </c>
      <c r="N11" s="22">
        <f t="shared" si="1"/>
        <v>3.7142857142857144</v>
      </c>
    </row>
    <row r="12" spans="1:14" x14ac:dyDescent="0.25">
      <c r="A12" s="31" t="s">
        <v>3</v>
      </c>
      <c r="B12" s="26">
        <v>6</v>
      </c>
      <c r="C12" s="26">
        <v>6</v>
      </c>
      <c r="D12" s="26">
        <v>6</v>
      </c>
      <c r="E12" s="37">
        <v>6</v>
      </c>
      <c r="F12" s="26">
        <v>6</v>
      </c>
      <c r="G12" s="27">
        <v>6</v>
      </c>
      <c r="I12" s="26">
        <v>6</v>
      </c>
      <c r="J12" s="26">
        <v>6</v>
      </c>
      <c r="K12" s="26">
        <v>6</v>
      </c>
      <c r="L12" s="37">
        <v>6</v>
      </c>
      <c r="M12" s="26">
        <v>6</v>
      </c>
      <c r="N12" s="27">
        <v>6</v>
      </c>
    </row>
    <row r="13" spans="1:14" x14ac:dyDescent="0.25">
      <c r="A13" s="32" t="s">
        <v>4</v>
      </c>
      <c r="B13" s="28">
        <f t="shared" ref="B13:G13" si="6">AVERAGE(B6:B11)</f>
        <v>46.5</v>
      </c>
      <c r="C13" s="28" t="e">
        <f t="shared" si="6"/>
        <v>#DIV/0!</v>
      </c>
      <c r="D13" s="28">
        <f t="shared" si="6"/>
        <v>17.666666666666668</v>
      </c>
      <c r="E13" s="37">
        <f t="shared" si="6"/>
        <v>0.2705766168054759</v>
      </c>
      <c r="F13" s="28">
        <f t="shared" si="6"/>
        <v>64.166666666666671</v>
      </c>
      <c r="G13" s="27">
        <f t="shared" si="6"/>
        <v>3.7220486466100504</v>
      </c>
      <c r="I13" s="28">
        <f t="shared" ref="I13:N13" si="7">AVERAGE(I6:I11)</f>
        <v>45</v>
      </c>
      <c r="J13" s="28" t="e">
        <f t="shared" si="7"/>
        <v>#DIV/0!</v>
      </c>
      <c r="K13" s="28">
        <f t="shared" si="7"/>
        <v>14.166666666666666</v>
      </c>
      <c r="L13" s="37">
        <f t="shared" si="7"/>
        <v>0.23559644895989421</v>
      </c>
      <c r="M13" s="28">
        <f t="shared" si="7"/>
        <v>59.166666666666664</v>
      </c>
      <c r="N13" s="27">
        <f t="shared" si="7"/>
        <v>4.3219281399428455</v>
      </c>
    </row>
    <row r="14" spans="1:14" x14ac:dyDescent="0.25">
      <c r="A14" s="32" t="s">
        <v>5</v>
      </c>
      <c r="B14" s="28">
        <f t="shared" ref="B14:G14" si="8">STDEV(B6:B11)</f>
        <v>11.536897329871667</v>
      </c>
      <c r="C14" s="28" t="e">
        <f t="shared" si="8"/>
        <v>#DIV/0!</v>
      </c>
      <c r="D14" s="28">
        <f t="shared" si="8"/>
        <v>6.2503333244449166</v>
      </c>
      <c r="E14" s="37">
        <f t="shared" si="8"/>
        <v>2.540438603735751E-2</v>
      </c>
      <c r="F14" s="28">
        <f t="shared" si="8"/>
        <v>17.622901766356936</v>
      </c>
      <c r="G14" s="27">
        <f t="shared" si="8"/>
        <v>0.33571735097537569</v>
      </c>
      <c r="I14" s="28">
        <f t="shared" ref="I14:N14" si="9">STDEV(I6:I11)</f>
        <v>8.3186537372341682</v>
      </c>
      <c r="J14" s="28" t="e">
        <f t="shared" si="9"/>
        <v>#DIV/0!</v>
      </c>
      <c r="K14" s="28">
        <f t="shared" si="9"/>
        <v>4.5789372857319908</v>
      </c>
      <c r="L14" s="37">
        <f t="shared" si="9"/>
        <v>3.4889146190505545E-2</v>
      </c>
      <c r="M14" s="28">
        <f t="shared" si="9"/>
        <v>12.480651692386356</v>
      </c>
      <c r="N14" s="27">
        <f t="shared" si="9"/>
        <v>0.62906586030701794</v>
      </c>
    </row>
    <row r="16" spans="1:14" x14ac:dyDescent="0.25">
      <c r="A16" s="34"/>
      <c r="B16" s="41" t="s">
        <v>30</v>
      </c>
      <c r="C16" s="41"/>
      <c r="D16" s="41"/>
      <c r="E16" s="41"/>
      <c r="F16" s="34"/>
      <c r="G16" s="34"/>
      <c r="I16" s="41" t="s">
        <v>30</v>
      </c>
      <c r="J16" s="41"/>
      <c r="K16" s="41"/>
      <c r="L16" s="41"/>
      <c r="M16" s="34"/>
      <c r="N16" s="34"/>
    </row>
    <row r="17" spans="1:14" x14ac:dyDescent="0.25">
      <c r="A17" s="30">
        <v>1</v>
      </c>
      <c r="B17" s="25">
        <v>42</v>
      </c>
      <c r="C17" s="22"/>
      <c r="D17" s="25">
        <v>19</v>
      </c>
      <c r="E17" s="35">
        <f>D17/F17</f>
        <v>0.31147540983606559</v>
      </c>
      <c r="F17" s="25">
        <f>SUM(B17+D17)</f>
        <v>61</v>
      </c>
      <c r="G17" s="22">
        <f t="shared" ref="G17:G22" si="10">F17/D17</f>
        <v>3.2105263157894739</v>
      </c>
      <c r="I17" s="25">
        <v>47</v>
      </c>
      <c r="J17" s="22"/>
      <c r="K17" s="25">
        <v>16</v>
      </c>
      <c r="L17" s="35">
        <f>K17/M17</f>
        <v>0.25396825396825395</v>
      </c>
      <c r="M17" s="25">
        <f>SUM(I17+K17)</f>
        <v>63</v>
      </c>
      <c r="N17" s="22">
        <f t="shared" ref="N17:N22" si="11">M17/K17</f>
        <v>3.9375</v>
      </c>
    </row>
    <row r="18" spans="1:14" x14ac:dyDescent="0.25">
      <c r="A18" s="30">
        <v>2</v>
      </c>
      <c r="B18" s="25">
        <v>53</v>
      </c>
      <c r="C18" s="22"/>
      <c r="D18" s="25">
        <v>17</v>
      </c>
      <c r="E18" s="35">
        <f t="shared" ref="E18:E22" si="12">D18/F18</f>
        <v>0.24285714285714285</v>
      </c>
      <c r="F18" s="25">
        <f t="shared" ref="F18:F22" si="13">SUM(B18+D18)</f>
        <v>70</v>
      </c>
      <c r="G18" s="22">
        <f t="shared" si="10"/>
        <v>4.117647058823529</v>
      </c>
      <c r="I18" s="25">
        <v>59</v>
      </c>
      <c r="J18" s="22"/>
      <c r="K18" s="25">
        <v>17</v>
      </c>
      <c r="L18" s="35">
        <f t="shared" ref="L18:L22" si="14">K18/M18</f>
        <v>0.22368421052631579</v>
      </c>
      <c r="M18" s="25">
        <f t="shared" ref="M18:M22" si="15">SUM(I18+K18)</f>
        <v>76</v>
      </c>
      <c r="N18" s="22">
        <f t="shared" si="11"/>
        <v>4.4705882352941178</v>
      </c>
    </row>
    <row r="19" spans="1:14" x14ac:dyDescent="0.25">
      <c r="A19" s="30">
        <v>3</v>
      </c>
      <c r="B19" s="25">
        <v>38</v>
      </c>
      <c r="C19" s="22"/>
      <c r="D19" s="25">
        <v>14</v>
      </c>
      <c r="E19" s="35">
        <f t="shared" si="12"/>
        <v>0.26923076923076922</v>
      </c>
      <c r="F19" s="25">
        <f t="shared" si="13"/>
        <v>52</v>
      </c>
      <c r="G19" s="22">
        <f t="shared" si="10"/>
        <v>3.7142857142857144</v>
      </c>
      <c r="I19" s="25">
        <v>42</v>
      </c>
      <c r="J19" s="22"/>
      <c r="K19" s="25">
        <v>12</v>
      </c>
      <c r="L19" s="35">
        <f t="shared" si="14"/>
        <v>0.22222222222222221</v>
      </c>
      <c r="M19" s="25">
        <f t="shared" si="15"/>
        <v>54</v>
      </c>
      <c r="N19" s="22">
        <f t="shared" si="11"/>
        <v>4.5</v>
      </c>
    </row>
    <row r="20" spans="1:14" x14ac:dyDescent="0.25">
      <c r="A20" s="30">
        <v>4</v>
      </c>
      <c r="B20" s="25">
        <v>32</v>
      </c>
      <c r="C20" s="22"/>
      <c r="D20" s="25">
        <v>16</v>
      </c>
      <c r="E20" s="35">
        <f t="shared" si="12"/>
        <v>0.33333333333333331</v>
      </c>
      <c r="F20" s="25">
        <f t="shared" si="13"/>
        <v>48</v>
      </c>
      <c r="G20" s="22">
        <f t="shared" si="10"/>
        <v>3</v>
      </c>
      <c r="I20" s="25">
        <v>34</v>
      </c>
      <c r="J20" s="22"/>
      <c r="K20" s="25">
        <v>8</v>
      </c>
      <c r="L20" s="35">
        <f t="shared" si="14"/>
        <v>0.19047619047619047</v>
      </c>
      <c r="M20" s="25">
        <f t="shared" si="15"/>
        <v>42</v>
      </c>
      <c r="N20" s="22">
        <f t="shared" si="11"/>
        <v>5.25</v>
      </c>
    </row>
    <row r="21" spans="1:14" x14ac:dyDescent="0.25">
      <c r="A21" s="30">
        <v>5</v>
      </c>
      <c r="B21" s="25">
        <v>24</v>
      </c>
      <c r="C21" s="22"/>
      <c r="D21" s="25">
        <v>11</v>
      </c>
      <c r="E21" s="35">
        <f t="shared" si="12"/>
        <v>0.31428571428571428</v>
      </c>
      <c r="F21" s="25">
        <f t="shared" si="13"/>
        <v>35</v>
      </c>
      <c r="G21" s="22">
        <f t="shared" si="10"/>
        <v>3.1818181818181817</v>
      </c>
      <c r="I21" s="25">
        <v>22</v>
      </c>
      <c r="J21" s="22"/>
      <c r="K21" s="25">
        <v>6</v>
      </c>
      <c r="L21" s="35">
        <f t="shared" si="14"/>
        <v>0.21428571428571427</v>
      </c>
      <c r="M21" s="25">
        <f t="shared" si="15"/>
        <v>28</v>
      </c>
      <c r="N21" s="22">
        <f t="shared" si="11"/>
        <v>4.666666666666667</v>
      </c>
    </row>
    <row r="22" spans="1:14" x14ac:dyDescent="0.25">
      <c r="A22" s="30">
        <v>6</v>
      </c>
      <c r="B22" s="25">
        <v>57</v>
      </c>
      <c r="C22" s="22"/>
      <c r="D22" s="25">
        <v>24</v>
      </c>
      <c r="E22" s="35">
        <f t="shared" si="12"/>
        <v>0.29629629629629628</v>
      </c>
      <c r="F22" s="25">
        <f t="shared" si="13"/>
        <v>81</v>
      </c>
      <c r="G22" s="22">
        <f t="shared" si="10"/>
        <v>3.375</v>
      </c>
      <c r="I22" s="25">
        <v>39</v>
      </c>
      <c r="J22" s="22"/>
      <c r="K22" s="25">
        <v>14</v>
      </c>
      <c r="L22" s="35">
        <f t="shared" si="14"/>
        <v>0.26415094339622641</v>
      </c>
      <c r="M22" s="25">
        <f t="shared" si="15"/>
        <v>53</v>
      </c>
      <c r="N22" s="22">
        <f t="shared" si="11"/>
        <v>3.7857142857142856</v>
      </c>
    </row>
    <row r="23" spans="1:14" x14ac:dyDescent="0.25">
      <c r="A23" s="10" t="s">
        <v>3</v>
      </c>
      <c r="B23" s="26">
        <v>6</v>
      </c>
      <c r="C23" s="26">
        <v>6</v>
      </c>
      <c r="D23" s="26">
        <v>6</v>
      </c>
      <c r="E23" s="38">
        <v>6</v>
      </c>
      <c r="F23" s="26">
        <v>6</v>
      </c>
      <c r="G23" s="26">
        <v>6</v>
      </c>
      <c r="I23" s="26">
        <v>6</v>
      </c>
      <c r="J23" s="26">
        <v>6</v>
      </c>
      <c r="K23" s="26">
        <v>6</v>
      </c>
      <c r="L23" s="38">
        <v>6</v>
      </c>
      <c r="M23" s="26">
        <v>6</v>
      </c>
      <c r="N23" s="26">
        <v>6</v>
      </c>
    </row>
    <row r="24" spans="1:14" x14ac:dyDescent="0.25">
      <c r="A24" s="32" t="s">
        <v>4</v>
      </c>
      <c r="B24" s="28">
        <f t="shared" ref="B24:G24" si="16">AVERAGE(B17:B22)</f>
        <v>41</v>
      </c>
      <c r="C24" s="28" t="e">
        <f t="shared" si="16"/>
        <v>#DIV/0!</v>
      </c>
      <c r="D24" s="28">
        <f t="shared" si="16"/>
        <v>16.833333333333332</v>
      </c>
      <c r="E24" s="37">
        <f t="shared" si="16"/>
        <v>0.29457977763988691</v>
      </c>
      <c r="F24" s="28">
        <f t="shared" si="16"/>
        <v>57.833333333333336</v>
      </c>
      <c r="G24" s="27">
        <f t="shared" si="16"/>
        <v>3.433212878452816</v>
      </c>
      <c r="I24" s="28">
        <f t="shared" ref="I24:N24" si="17">AVERAGE(I17:I22)</f>
        <v>40.5</v>
      </c>
      <c r="J24" s="28" t="e">
        <f t="shared" si="17"/>
        <v>#DIV/0!</v>
      </c>
      <c r="K24" s="28">
        <f t="shared" si="17"/>
        <v>12.166666666666666</v>
      </c>
      <c r="L24" s="37">
        <f t="shared" si="17"/>
        <v>0.22813125581248717</v>
      </c>
      <c r="M24" s="28">
        <f t="shared" si="17"/>
        <v>52.666666666666664</v>
      </c>
      <c r="N24" s="27">
        <f t="shared" si="17"/>
        <v>4.4350781979458445</v>
      </c>
    </row>
    <row r="25" spans="1:14" x14ac:dyDescent="0.25">
      <c r="A25" s="32" t="s">
        <v>5</v>
      </c>
      <c r="B25" s="28">
        <f t="shared" ref="B25:G25" si="18">STDEV(B17:B22)</f>
        <v>12.489995996796797</v>
      </c>
      <c r="C25" s="28" t="e">
        <f t="shared" si="18"/>
        <v>#DIV/0!</v>
      </c>
      <c r="D25" s="28">
        <f t="shared" si="18"/>
        <v>4.4459719597256404</v>
      </c>
      <c r="E25" s="37">
        <f t="shared" si="18"/>
        <v>3.3155313353293352E-2</v>
      </c>
      <c r="F25" s="28">
        <f t="shared" si="18"/>
        <v>16.412393690947901</v>
      </c>
      <c r="G25" s="27">
        <f t="shared" si="18"/>
        <v>0.41262642238830755</v>
      </c>
      <c r="I25" s="28">
        <f t="shared" ref="I25:N25" si="19">STDEV(I17:I22)</f>
        <v>12.437845472588892</v>
      </c>
      <c r="J25" s="28" t="e">
        <f t="shared" si="19"/>
        <v>#DIV/0!</v>
      </c>
      <c r="K25" s="28">
        <f t="shared" si="19"/>
        <v>4.4007575105505046</v>
      </c>
      <c r="L25" s="37">
        <f t="shared" si="19"/>
        <v>2.694165630665589E-2</v>
      </c>
      <c r="M25" s="28">
        <f t="shared" si="19"/>
        <v>16.585133905599509</v>
      </c>
      <c r="N25" s="27">
        <f t="shared" si="19"/>
        <v>0.52772419293070583</v>
      </c>
    </row>
    <row r="26" spans="1:14" x14ac:dyDescent="0.25">
      <c r="A26" s="32" t="s">
        <v>6</v>
      </c>
      <c r="B26" s="13">
        <f t="shared" ref="B26:G26" si="20">TTEST(B6:B11,B17:B22,2,3)</f>
        <v>0.44666173023744393</v>
      </c>
      <c r="C26" s="13" t="e">
        <f t="shared" si="20"/>
        <v>#DIV/0!</v>
      </c>
      <c r="D26" s="13">
        <f t="shared" si="20"/>
        <v>0.79612212162734874</v>
      </c>
      <c r="E26" s="35">
        <f t="shared" si="20"/>
        <v>0.19155194071821396</v>
      </c>
      <c r="F26" s="13">
        <f t="shared" si="20"/>
        <v>0.53401554701019593</v>
      </c>
      <c r="G26" s="29">
        <f t="shared" si="20"/>
        <v>0.21423498882834077</v>
      </c>
      <c r="I26" s="13">
        <f t="shared" ref="I26:N26" si="21">TTEST(I6:I11,I17:I22,2,3)</f>
        <v>0.48066712322396976</v>
      </c>
      <c r="J26" s="13" t="e">
        <f t="shared" si="21"/>
        <v>#DIV/0!</v>
      </c>
      <c r="K26" s="13">
        <f t="shared" si="21"/>
        <v>0.4583435458674745</v>
      </c>
      <c r="L26" s="35">
        <f t="shared" si="21"/>
        <v>0.68757660426638201</v>
      </c>
      <c r="M26" s="13">
        <f t="shared" si="21"/>
        <v>0.46209326551019558</v>
      </c>
      <c r="N26" s="29">
        <f t="shared" si="21"/>
        <v>0.74289231537713118</v>
      </c>
    </row>
    <row r="28" spans="1:14" x14ac:dyDescent="0.25">
      <c r="A28" s="34"/>
      <c r="E28" s="19"/>
      <c r="G28" s="21"/>
      <c r="L28" s="19"/>
      <c r="N28" s="21"/>
    </row>
    <row r="29" spans="1:14" x14ac:dyDescent="0.25">
      <c r="E29" s="19"/>
      <c r="G29" s="21"/>
      <c r="L29" s="19"/>
      <c r="N29" s="21"/>
    </row>
    <row r="30" spans="1:14" x14ac:dyDescent="0.25">
      <c r="E30" s="19"/>
      <c r="G30" s="21"/>
      <c r="L30" s="19"/>
      <c r="N30" s="21"/>
    </row>
    <row r="31" spans="1:14" x14ac:dyDescent="0.25">
      <c r="E31" s="19"/>
      <c r="G31" s="21"/>
      <c r="L31" s="19"/>
      <c r="N31" s="21"/>
    </row>
    <row r="32" spans="1:14" x14ac:dyDescent="0.25">
      <c r="E32" s="19"/>
      <c r="G32" s="21"/>
      <c r="L32" s="19"/>
      <c r="N32" s="21"/>
    </row>
    <row r="33" spans="5:14" x14ac:dyDescent="0.25">
      <c r="E33" s="19"/>
      <c r="G33" s="21"/>
      <c r="L33" s="19"/>
      <c r="N33" s="21"/>
    </row>
    <row r="34" spans="5:14" x14ac:dyDescent="0.25">
      <c r="E34" s="19"/>
      <c r="G34" s="21"/>
      <c r="L34" s="19"/>
      <c r="N34" s="21"/>
    </row>
    <row r="35" spans="5:14" x14ac:dyDescent="0.25">
      <c r="E35" s="19"/>
      <c r="G35" s="21"/>
      <c r="L35" s="19"/>
      <c r="N35" s="21"/>
    </row>
    <row r="36" spans="5:14" x14ac:dyDescent="0.25">
      <c r="E36" s="19"/>
      <c r="G36" s="21"/>
      <c r="L36" s="19"/>
      <c r="N36" s="21"/>
    </row>
    <row r="37" spans="5:14" x14ac:dyDescent="0.25">
      <c r="E37" s="19"/>
      <c r="G37" s="21"/>
      <c r="L37" s="19"/>
      <c r="N37" s="21"/>
    </row>
    <row r="38" spans="5:14" x14ac:dyDescent="0.25">
      <c r="E38" s="19"/>
      <c r="G38" s="21"/>
      <c r="L38" s="19"/>
      <c r="N38" s="21"/>
    </row>
    <row r="39" spans="5:14" x14ac:dyDescent="0.25">
      <c r="E39" s="19"/>
      <c r="G39" s="21"/>
      <c r="L39" s="19"/>
      <c r="N39" s="21"/>
    </row>
    <row r="40" spans="5:14" x14ac:dyDescent="0.25">
      <c r="E40" s="19"/>
      <c r="G40" s="21"/>
      <c r="L40" s="19"/>
      <c r="N40" s="21"/>
    </row>
    <row r="41" spans="5:14" x14ac:dyDescent="0.25">
      <c r="E41" s="19"/>
      <c r="G41" s="21"/>
      <c r="L41" s="19"/>
      <c r="N41" s="21"/>
    </row>
    <row r="42" spans="5:14" x14ac:dyDescent="0.25">
      <c r="E42" s="19"/>
      <c r="G42" s="21"/>
      <c r="L42" s="19"/>
      <c r="N42" s="21"/>
    </row>
    <row r="43" spans="5:14" x14ac:dyDescent="0.25">
      <c r="E43" s="19"/>
      <c r="G43" s="21"/>
      <c r="L43" s="19"/>
      <c r="N43" s="21"/>
    </row>
    <row r="44" spans="5:14" x14ac:dyDescent="0.25">
      <c r="E44" s="19"/>
      <c r="G44" s="21"/>
      <c r="L44" s="19"/>
      <c r="N44" s="21"/>
    </row>
    <row r="45" spans="5:14" x14ac:dyDescent="0.25">
      <c r="E45" s="19"/>
      <c r="G45" s="21"/>
      <c r="L45" s="19"/>
      <c r="N45" s="21"/>
    </row>
    <row r="46" spans="5:14" x14ac:dyDescent="0.25">
      <c r="E46" s="19"/>
      <c r="G46" s="21"/>
      <c r="L46" s="19"/>
      <c r="N46" s="21"/>
    </row>
    <row r="47" spans="5:14" x14ac:dyDescent="0.25">
      <c r="E47" s="19"/>
      <c r="G47" s="21"/>
      <c r="L47" s="19"/>
      <c r="N47" s="21"/>
    </row>
    <row r="48" spans="5:14" x14ac:dyDescent="0.25">
      <c r="E48" s="19"/>
      <c r="G48" s="21"/>
      <c r="L48" s="19"/>
      <c r="N48" s="21"/>
    </row>
    <row r="49" spans="5:14" x14ac:dyDescent="0.25">
      <c r="E49" s="19"/>
      <c r="G49" s="21"/>
      <c r="L49" s="19"/>
      <c r="N49" s="21"/>
    </row>
    <row r="50" spans="5:14" x14ac:dyDescent="0.25">
      <c r="E50" s="19"/>
      <c r="G50" s="21"/>
      <c r="L50" s="19"/>
      <c r="N50" s="21"/>
    </row>
    <row r="51" spans="5:14" x14ac:dyDescent="0.25">
      <c r="E51" s="19"/>
      <c r="G51" s="21"/>
      <c r="L51" s="19"/>
      <c r="N51" s="21"/>
    </row>
    <row r="52" spans="5:14" x14ac:dyDescent="0.25">
      <c r="E52" s="19"/>
      <c r="G52" s="21"/>
      <c r="L52" s="19"/>
      <c r="N52" s="21"/>
    </row>
  </sheetData>
  <mergeCells count="14">
    <mergeCell ref="M3:N3"/>
    <mergeCell ref="I5:L5"/>
    <mergeCell ref="M5:N5"/>
    <mergeCell ref="I16:L16"/>
    <mergeCell ref="I2:L2"/>
    <mergeCell ref="I3:J3"/>
    <mergeCell ref="K3:L3"/>
    <mergeCell ref="B16:E16"/>
    <mergeCell ref="F3:G3"/>
    <mergeCell ref="F5:G5"/>
    <mergeCell ref="B2:E2"/>
    <mergeCell ref="B3:C3"/>
    <mergeCell ref="D3:E3"/>
    <mergeCell ref="B5:E5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Fig3E_lncSox1_qChIP_IPC_mh</vt:lpstr>
      <vt:lpstr>Fig4F_lncSox1_qPCR</vt:lpstr>
      <vt:lpstr>Fig4G_lncSox1_qChIP_Neuro2A</vt:lpstr>
      <vt:lpstr>Fig6BD_IUE_sgLncSox1_pHH3_BrdU</vt:lpstr>
      <vt:lpstr>Fig6F_IUE_sgLncSox1_Neuron</vt:lpstr>
      <vt:lpstr>FigS3A_IUE_SVZ_VZ</vt:lpstr>
      <vt:lpstr>FigS3CE_IUE_sgLncSox1_Tuj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2024-10-29T15:08:32Z</dcterms:modified>
</cp:coreProperties>
</file>