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ranziska/Desktop/"/>
    </mc:Choice>
  </mc:AlternateContent>
  <xr:revisionPtr revIDLastSave="0" documentId="13_ncr:1_{A816DCE2-71D9-BF4D-8F7E-BF591F73E080}" xr6:coauthVersionLast="47" xr6:coauthVersionMax="47" xr10:uidLastSave="{00000000-0000-0000-0000-000000000000}"/>
  <bookViews>
    <workbookView xWindow="0" yWindow="760" windowWidth="30240" windowHeight="17820" xr2:uid="{C0EF0335-0EB0-2546-8274-590DBD80D408}"/>
  </bookViews>
  <sheets>
    <sheet name="litter size" sheetId="2" r:id="rId1"/>
    <sheet name="body weight" sheetId="3" r:id="rId2"/>
    <sheet name="sperm count" sheetId="4" r:id="rId3"/>
    <sheet name="sperm morpholog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5" l="1"/>
  <c r="E27" i="5"/>
  <c r="D27" i="5"/>
  <c r="C27" i="5"/>
  <c r="G27" i="5" s="1"/>
  <c r="B27" i="5"/>
  <c r="G26" i="5"/>
  <c r="F24" i="5"/>
  <c r="E24" i="5"/>
  <c r="D24" i="5"/>
  <c r="C24" i="5"/>
  <c r="B24" i="5"/>
  <c r="G24" i="5" s="1"/>
  <c r="G23" i="5"/>
  <c r="F21" i="5"/>
  <c r="E21" i="5"/>
  <c r="G21" i="5" s="1"/>
  <c r="D21" i="5"/>
  <c r="C21" i="5"/>
  <c r="B21" i="5"/>
  <c r="G20" i="5"/>
  <c r="F18" i="5"/>
  <c r="E18" i="5"/>
  <c r="D18" i="5"/>
  <c r="C18" i="5"/>
  <c r="B18" i="5"/>
  <c r="G18" i="5" s="1"/>
  <c r="G17" i="5"/>
  <c r="G13" i="5"/>
  <c r="F13" i="5"/>
  <c r="E13" i="5"/>
  <c r="D13" i="5"/>
  <c r="C13" i="5"/>
  <c r="B13" i="5"/>
  <c r="G12" i="5"/>
  <c r="F10" i="5"/>
  <c r="E10" i="5"/>
  <c r="D10" i="5"/>
  <c r="C10" i="5"/>
  <c r="B10" i="5"/>
  <c r="G10" i="5" s="1"/>
  <c r="G9" i="5"/>
  <c r="F7" i="5"/>
  <c r="E7" i="5"/>
  <c r="D7" i="5"/>
  <c r="C7" i="5"/>
  <c r="B7" i="5"/>
  <c r="G7" i="5" s="1"/>
  <c r="G6" i="5"/>
  <c r="F4" i="5"/>
  <c r="E4" i="5"/>
  <c r="D4" i="5"/>
  <c r="G4" i="5" s="1"/>
  <c r="C4" i="5"/>
  <c r="B4" i="5"/>
  <c r="G3" i="5"/>
  <c r="I31" i="2"/>
  <c r="I34" i="2"/>
  <c r="I33" i="2"/>
  <c r="I32" i="2"/>
  <c r="I30" i="2"/>
  <c r="I29" i="2"/>
  <c r="I28" i="2"/>
  <c r="I4" i="2" l="1"/>
  <c r="I2" i="2"/>
</calcChain>
</file>

<file path=xl/sharedStrings.xml><?xml version="1.0" encoding="utf-8"?>
<sst xmlns="http://schemas.openxmlformats.org/spreadsheetml/2006/main" count="64" uniqueCount="33">
  <si>
    <t>HET male + WT female</t>
  </si>
  <si>
    <t>n = 8</t>
  </si>
  <si>
    <t>KO male + WT female</t>
  </si>
  <si>
    <t>WT male + WT female</t>
  </si>
  <si>
    <t>litter #1</t>
  </si>
  <si>
    <t>litter #2</t>
  </si>
  <si>
    <t>litter #3</t>
  </si>
  <si>
    <t>litter #4</t>
  </si>
  <si>
    <t>litter #5</t>
  </si>
  <si>
    <t>litter #6</t>
  </si>
  <si>
    <t>mean litter size</t>
  </si>
  <si>
    <t>n = 13</t>
  </si>
  <si>
    <t>male 3w</t>
  </si>
  <si>
    <t>male 4w</t>
  </si>
  <si>
    <t>male 5w</t>
  </si>
  <si>
    <t>male 8w</t>
  </si>
  <si>
    <t>male 10w</t>
  </si>
  <si>
    <t>male 14-16w</t>
  </si>
  <si>
    <t>KO</t>
  </si>
  <si>
    <t>HET</t>
  </si>
  <si>
    <t>WT</t>
  </si>
  <si>
    <t>number</t>
  </si>
  <si>
    <t>normal</t>
  </si>
  <si>
    <t>head</t>
  </si>
  <si>
    <t>midpiece</t>
  </si>
  <si>
    <t>tail</t>
  </si>
  <si>
    <t>multiple</t>
  </si>
  <si>
    <t>ID</t>
  </si>
  <si>
    <t>+/+</t>
  </si>
  <si>
    <t>genotype</t>
  </si>
  <si>
    <t xml:space="preserve">total sperm count </t>
  </si>
  <si>
    <t>+/-</t>
  </si>
  <si>
    <t>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</si>
</sst>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2"/>
      <name val="Arial"/>
      <family val="2"/>
    </font>
    <font>
      <sz val="12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0" fontId="19" fillId="0" borderId="0" xfId="0" applyFont="1"/>
    <xf numFmtId="0" fontId="1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2" fillId="0" borderId="10" xfId="0" applyFont="1" applyBorder="1"/>
    <xf numFmtId="0" fontId="22" fillId="0" borderId="11" xfId="0" applyFont="1" applyBorder="1"/>
    <xf numFmtId="0" fontId="24" fillId="0" borderId="0" xfId="0" applyFont="1"/>
    <xf numFmtId="0" fontId="0" fillId="0" borderId="0" xfId="0" quotePrefix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46BFF-7C2A-1041-9F95-EDA330C0C872}">
  <dimension ref="A1:I38"/>
  <sheetViews>
    <sheetView tabSelected="1" workbookViewId="0">
      <selection activeCell="A29" sqref="A29"/>
    </sheetView>
  </sheetViews>
  <sheetFormatPr baseColWidth="10" defaultRowHeight="16" x14ac:dyDescent="0.2"/>
  <cols>
    <col min="1" max="2" width="35.6640625" customWidth="1"/>
    <col min="9" max="9" width="16" customWidth="1"/>
  </cols>
  <sheetData>
    <row r="1" spans="1:9" x14ac:dyDescent="0.2">
      <c r="C1" t="s">
        <v>4</v>
      </c>
      <c r="D1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 x14ac:dyDescent="0.2">
      <c r="A2" t="s">
        <v>0</v>
      </c>
      <c r="C2">
        <v>7</v>
      </c>
      <c r="I2">
        <f>AVERAGE(C2:E2)</f>
        <v>7</v>
      </c>
    </row>
    <row r="3" spans="1:9" x14ac:dyDescent="0.2">
      <c r="C3">
        <v>7</v>
      </c>
      <c r="D3">
        <v>7</v>
      </c>
      <c r="I3">
        <v>7</v>
      </c>
    </row>
    <row r="4" spans="1:9" x14ac:dyDescent="0.2">
      <c r="A4" t="s">
        <v>11</v>
      </c>
      <c r="C4">
        <v>1</v>
      </c>
      <c r="I4">
        <f>AVERAGE(C4:F4)</f>
        <v>1</v>
      </c>
    </row>
    <row r="5" spans="1:9" x14ac:dyDescent="0.2">
      <c r="C5">
        <v>17</v>
      </c>
      <c r="I5">
        <v>17</v>
      </c>
    </row>
    <row r="6" spans="1:9" x14ac:dyDescent="0.2">
      <c r="C6">
        <v>6</v>
      </c>
      <c r="D6">
        <v>7</v>
      </c>
      <c r="E6">
        <v>5</v>
      </c>
      <c r="I6">
        <v>6</v>
      </c>
    </row>
    <row r="7" spans="1:9" x14ac:dyDescent="0.2">
      <c r="C7">
        <v>7</v>
      </c>
      <c r="I7">
        <v>7</v>
      </c>
    </row>
    <row r="8" spans="1:9" x14ac:dyDescent="0.2">
      <c r="C8">
        <v>9</v>
      </c>
      <c r="I8">
        <v>9</v>
      </c>
    </row>
    <row r="9" spans="1:9" x14ac:dyDescent="0.2">
      <c r="C9">
        <v>9</v>
      </c>
      <c r="I9">
        <v>9</v>
      </c>
    </row>
    <row r="10" spans="1:9" x14ac:dyDescent="0.2">
      <c r="C10">
        <v>10</v>
      </c>
      <c r="D10">
        <v>13</v>
      </c>
      <c r="E10">
        <v>7</v>
      </c>
      <c r="I10">
        <v>10</v>
      </c>
    </row>
    <row r="11" spans="1:9" x14ac:dyDescent="0.2">
      <c r="C11">
        <v>11</v>
      </c>
      <c r="I11">
        <v>11</v>
      </c>
    </row>
    <row r="12" spans="1:9" ht="17" customHeight="1" x14ac:dyDescent="0.2">
      <c r="C12">
        <v>5</v>
      </c>
      <c r="D12">
        <v>5</v>
      </c>
      <c r="I12">
        <v>5</v>
      </c>
    </row>
    <row r="13" spans="1:9" x14ac:dyDescent="0.2">
      <c r="C13">
        <v>1</v>
      </c>
      <c r="I13">
        <v>1</v>
      </c>
    </row>
    <row r="14" spans="1:9" x14ac:dyDescent="0.2">
      <c r="C14">
        <v>3</v>
      </c>
      <c r="I14">
        <v>3</v>
      </c>
    </row>
    <row r="16" spans="1:9" x14ac:dyDescent="0.2">
      <c r="A16" t="s">
        <v>2</v>
      </c>
      <c r="C16">
        <v>5</v>
      </c>
      <c r="I16">
        <v>5</v>
      </c>
    </row>
    <row r="17" spans="1:9" x14ac:dyDescent="0.2">
      <c r="C17">
        <v>10</v>
      </c>
      <c r="I17">
        <v>10</v>
      </c>
    </row>
    <row r="18" spans="1:9" x14ac:dyDescent="0.2">
      <c r="A18" t="s">
        <v>1</v>
      </c>
      <c r="C18">
        <v>9</v>
      </c>
      <c r="I18">
        <v>9</v>
      </c>
    </row>
    <row r="19" spans="1:9" x14ac:dyDescent="0.2">
      <c r="C19">
        <v>10</v>
      </c>
      <c r="I19">
        <v>10</v>
      </c>
    </row>
    <row r="20" spans="1:9" x14ac:dyDescent="0.2">
      <c r="C20">
        <v>10</v>
      </c>
      <c r="I20">
        <v>10</v>
      </c>
    </row>
    <row r="21" spans="1:9" x14ac:dyDescent="0.2">
      <c r="C21">
        <v>7</v>
      </c>
      <c r="I21">
        <v>7</v>
      </c>
    </row>
    <row r="22" spans="1:9" x14ac:dyDescent="0.2">
      <c r="C22">
        <v>7</v>
      </c>
      <c r="I22">
        <v>7</v>
      </c>
    </row>
    <row r="23" spans="1:9" x14ac:dyDescent="0.2">
      <c r="C23">
        <v>6</v>
      </c>
      <c r="I23">
        <v>6</v>
      </c>
    </row>
    <row r="26" spans="1:9" x14ac:dyDescent="0.2">
      <c r="A26" t="s">
        <v>3</v>
      </c>
      <c r="C26">
        <v>14</v>
      </c>
      <c r="I26" s="1">
        <v>14</v>
      </c>
    </row>
    <row r="27" spans="1:9" x14ac:dyDescent="0.2">
      <c r="C27">
        <v>2</v>
      </c>
      <c r="I27" s="1">
        <v>2</v>
      </c>
    </row>
    <row r="28" spans="1:9" x14ac:dyDescent="0.2">
      <c r="A28" t="s">
        <v>11</v>
      </c>
      <c r="C28">
        <v>8</v>
      </c>
      <c r="D28">
        <v>11</v>
      </c>
      <c r="E28">
        <v>8</v>
      </c>
      <c r="F28">
        <v>8</v>
      </c>
      <c r="G28">
        <v>9</v>
      </c>
      <c r="I28" s="1">
        <f>AVERAGE(C28:G28)</f>
        <v>8.8000000000000007</v>
      </c>
    </row>
    <row r="29" spans="1:9" x14ac:dyDescent="0.2">
      <c r="C29">
        <v>5</v>
      </c>
      <c r="D29">
        <v>6</v>
      </c>
      <c r="E29">
        <v>6</v>
      </c>
      <c r="F29">
        <v>8</v>
      </c>
      <c r="G29">
        <v>4</v>
      </c>
      <c r="I29" s="1">
        <f>AVERAGE(C29:G29)</f>
        <v>5.8</v>
      </c>
    </row>
    <row r="30" spans="1:9" x14ac:dyDescent="0.2">
      <c r="C30">
        <v>4</v>
      </c>
      <c r="D30">
        <v>13</v>
      </c>
      <c r="E30">
        <v>12</v>
      </c>
      <c r="F30">
        <v>6</v>
      </c>
      <c r="G30">
        <v>9</v>
      </c>
      <c r="I30" s="1">
        <f>AVERAGE(C30:G30)</f>
        <v>8.8000000000000007</v>
      </c>
    </row>
    <row r="31" spans="1:9" x14ac:dyDescent="0.2">
      <c r="C31">
        <v>7</v>
      </c>
      <c r="D31">
        <v>7</v>
      </c>
      <c r="E31">
        <v>8</v>
      </c>
      <c r="F31">
        <v>4</v>
      </c>
      <c r="G31">
        <v>8</v>
      </c>
      <c r="H31">
        <v>7</v>
      </c>
      <c r="I31" s="1">
        <f>AVERAGE(C31:H31)</f>
        <v>6.833333333333333</v>
      </c>
    </row>
    <row r="32" spans="1:9" x14ac:dyDescent="0.2">
      <c r="C32">
        <v>8</v>
      </c>
      <c r="D32">
        <v>11</v>
      </c>
      <c r="I32" s="1">
        <f>AVERAGE(C32:D32)</f>
        <v>9.5</v>
      </c>
    </row>
    <row r="33" spans="3:9" x14ac:dyDescent="0.2">
      <c r="C33">
        <v>4</v>
      </c>
      <c r="D33">
        <v>4</v>
      </c>
      <c r="E33">
        <v>6</v>
      </c>
      <c r="F33">
        <v>5</v>
      </c>
      <c r="G33">
        <v>8</v>
      </c>
      <c r="I33" s="1">
        <f>AVERAGE(C33:G33)</f>
        <v>5.4</v>
      </c>
    </row>
    <row r="34" spans="3:9" x14ac:dyDescent="0.2">
      <c r="C34">
        <v>7</v>
      </c>
      <c r="D34">
        <v>9</v>
      </c>
      <c r="E34">
        <v>3</v>
      </c>
      <c r="F34">
        <v>2</v>
      </c>
      <c r="G34">
        <v>7</v>
      </c>
      <c r="I34" s="1">
        <f>AVERAGE(C34:G34)</f>
        <v>5.6</v>
      </c>
    </row>
    <row r="35" spans="3:9" x14ac:dyDescent="0.2">
      <c r="C35">
        <v>9</v>
      </c>
      <c r="D35">
        <v>10</v>
      </c>
      <c r="I35" s="1">
        <v>9.5</v>
      </c>
    </row>
    <row r="36" spans="3:9" x14ac:dyDescent="0.2">
      <c r="C36">
        <v>10</v>
      </c>
      <c r="I36" s="1">
        <v>10</v>
      </c>
    </row>
    <row r="37" spans="3:9" x14ac:dyDescent="0.2">
      <c r="C37">
        <v>7</v>
      </c>
      <c r="I37" s="1">
        <v>7</v>
      </c>
    </row>
    <row r="38" spans="3:9" x14ac:dyDescent="0.2">
      <c r="C38">
        <v>8</v>
      </c>
      <c r="I38" s="1">
        <v>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1511-F6EE-C74F-BABA-663390FF516A}">
  <dimension ref="A2:G53"/>
  <sheetViews>
    <sheetView zoomScale="150" workbookViewId="0">
      <selection activeCell="A45" sqref="A45"/>
    </sheetView>
  </sheetViews>
  <sheetFormatPr baseColWidth="10" defaultRowHeight="16" x14ac:dyDescent="0.2"/>
  <sheetData>
    <row r="2" spans="1:7" x14ac:dyDescent="0.2">
      <c r="A2" t="s">
        <v>18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</row>
    <row r="5" spans="1:7" x14ac:dyDescent="0.2">
      <c r="B5">
        <v>9.6999999999999993</v>
      </c>
      <c r="C5">
        <v>14.8</v>
      </c>
      <c r="D5">
        <v>17.100000000000001</v>
      </c>
      <c r="E5">
        <v>22.9</v>
      </c>
      <c r="F5">
        <v>25.1</v>
      </c>
      <c r="G5">
        <v>27</v>
      </c>
    </row>
    <row r="6" spans="1:7" x14ac:dyDescent="0.2">
      <c r="B6">
        <v>6.4</v>
      </c>
      <c r="C6">
        <v>9.5</v>
      </c>
      <c r="D6" s="3">
        <v>13</v>
      </c>
      <c r="E6">
        <v>22.6</v>
      </c>
      <c r="F6">
        <v>24.7</v>
      </c>
      <c r="G6" s="3">
        <v>22.2</v>
      </c>
    </row>
    <row r="7" spans="1:7" x14ac:dyDescent="0.2">
      <c r="B7">
        <v>7</v>
      </c>
      <c r="C7">
        <v>11.2</v>
      </c>
      <c r="D7" s="3">
        <v>15.9</v>
      </c>
      <c r="E7">
        <v>21.1</v>
      </c>
      <c r="F7">
        <v>22.9</v>
      </c>
      <c r="G7" s="2">
        <v>26.3</v>
      </c>
    </row>
    <row r="8" spans="1:7" x14ac:dyDescent="0.2">
      <c r="B8">
        <v>7.3</v>
      </c>
      <c r="C8">
        <v>11</v>
      </c>
      <c r="D8" s="3">
        <v>15.3</v>
      </c>
      <c r="E8">
        <v>22.5</v>
      </c>
      <c r="F8">
        <v>23.4</v>
      </c>
      <c r="G8" s="2">
        <v>26.7</v>
      </c>
    </row>
    <row r="9" spans="1:7" x14ac:dyDescent="0.2">
      <c r="B9">
        <v>6</v>
      </c>
      <c r="C9">
        <v>8.6</v>
      </c>
      <c r="D9" s="3">
        <v>13.3</v>
      </c>
      <c r="E9">
        <v>23.9</v>
      </c>
      <c r="F9">
        <v>25.4</v>
      </c>
      <c r="G9" s="2">
        <v>24</v>
      </c>
    </row>
    <row r="10" spans="1:7" x14ac:dyDescent="0.2">
      <c r="B10" s="3">
        <v>4.0999999999999996</v>
      </c>
      <c r="C10" s="3">
        <v>6.6</v>
      </c>
      <c r="D10">
        <v>10.6</v>
      </c>
      <c r="E10">
        <v>19.399999999999999</v>
      </c>
      <c r="F10">
        <v>20.399999999999999</v>
      </c>
      <c r="G10" s="2">
        <v>22.3</v>
      </c>
    </row>
    <row r="11" spans="1:7" x14ac:dyDescent="0.2">
      <c r="B11" s="2">
        <v>8</v>
      </c>
      <c r="C11">
        <v>12</v>
      </c>
      <c r="D11" s="2">
        <v>18.100000000000001</v>
      </c>
      <c r="E11">
        <v>24.4</v>
      </c>
      <c r="F11">
        <v>26.9</v>
      </c>
      <c r="G11">
        <v>26.6</v>
      </c>
    </row>
    <row r="12" spans="1:7" x14ac:dyDescent="0.2">
      <c r="B12" s="2">
        <v>8.6</v>
      </c>
      <c r="C12">
        <v>13.9</v>
      </c>
      <c r="D12" s="2">
        <v>17.7</v>
      </c>
      <c r="E12">
        <v>22.6</v>
      </c>
      <c r="F12">
        <v>22.6</v>
      </c>
      <c r="G12">
        <v>21.7</v>
      </c>
    </row>
    <row r="13" spans="1:7" x14ac:dyDescent="0.2">
      <c r="B13" s="2">
        <v>8.5</v>
      </c>
      <c r="C13">
        <v>12.5</v>
      </c>
      <c r="D13">
        <v>13.1</v>
      </c>
      <c r="E13" s="2">
        <v>20.2</v>
      </c>
      <c r="F13" s="4">
        <v>23.6</v>
      </c>
      <c r="G13">
        <v>26.7</v>
      </c>
    </row>
    <row r="14" spans="1:7" x14ac:dyDescent="0.2">
      <c r="B14" s="5">
        <v>5.8</v>
      </c>
      <c r="C14">
        <v>9.5</v>
      </c>
      <c r="D14">
        <v>8.9</v>
      </c>
      <c r="E14">
        <v>17.899999999999999</v>
      </c>
      <c r="F14" s="2">
        <v>20.3</v>
      </c>
      <c r="G14">
        <v>26.3</v>
      </c>
    </row>
    <row r="15" spans="1:7" x14ac:dyDescent="0.2">
      <c r="D15">
        <v>8.1</v>
      </c>
      <c r="E15">
        <v>15</v>
      </c>
      <c r="F15" s="2">
        <v>16.600000000000001</v>
      </c>
    </row>
    <row r="19" spans="1:7" x14ac:dyDescent="0.2">
      <c r="A19" t="s">
        <v>19</v>
      </c>
      <c r="B19" s="6">
        <v>10.8</v>
      </c>
      <c r="C19" s="6">
        <v>16.899999999999999</v>
      </c>
      <c r="D19" s="6">
        <v>20.100000000000001</v>
      </c>
      <c r="E19" s="6">
        <v>24.7</v>
      </c>
      <c r="F19" s="6">
        <v>26.7</v>
      </c>
      <c r="G19" s="7">
        <v>29.1</v>
      </c>
    </row>
    <row r="20" spans="1:7" x14ac:dyDescent="0.2">
      <c r="B20" s="6">
        <v>6.2</v>
      </c>
      <c r="C20" s="6">
        <v>10.9</v>
      </c>
      <c r="D20" s="6">
        <v>14.2</v>
      </c>
      <c r="E20" s="6">
        <v>14</v>
      </c>
      <c r="F20" s="6">
        <v>17.5</v>
      </c>
      <c r="G20" s="6">
        <v>27.7</v>
      </c>
    </row>
    <row r="21" spans="1:7" x14ac:dyDescent="0.2">
      <c r="B21" s="6">
        <v>9.6</v>
      </c>
      <c r="C21" s="6">
        <v>14.7</v>
      </c>
      <c r="D21" s="7">
        <v>18.7</v>
      </c>
      <c r="E21" s="6">
        <v>23.5</v>
      </c>
      <c r="F21" s="6">
        <v>25.5</v>
      </c>
      <c r="G21" s="7">
        <v>27.7</v>
      </c>
    </row>
    <row r="22" spans="1:7" x14ac:dyDescent="0.2">
      <c r="B22" s="6">
        <v>9.6</v>
      </c>
      <c r="C22" s="6">
        <v>13.9</v>
      </c>
      <c r="D22" s="7">
        <v>17.7</v>
      </c>
      <c r="E22" s="6">
        <v>24.6</v>
      </c>
      <c r="F22" s="6">
        <v>26.7</v>
      </c>
      <c r="G22" s="7">
        <v>28.8</v>
      </c>
    </row>
    <row r="23" spans="1:7" x14ac:dyDescent="0.2">
      <c r="B23" s="6">
        <v>6.4</v>
      </c>
      <c r="C23" s="6">
        <v>8.6</v>
      </c>
      <c r="D23" s="7">
        <v>13.4</v>
      </c>
      <c r="E23" s="6">
        <v>23.9</v>
      </c>
      <c r="F23" s="6">
        <v>24.7</v>
      </c>
      <c r="G23" s="7">
        <v>20.9</v>
      </c>
    </row>
    <row r="24" spans="1:7" x14ac:dyDescent="0.2">
      <c r="B24" s="6">
        <v>7.3</v>
      </c>
      <c r="C24" s="6">
        <v>8.6999999999999993</v>
      </c>
      <c r="D24" s="7">
        <v>13.2</v>
      </c>
      <c r="E24" s="6">
        <v>24.8</v>
      </c>
      <c r="F24" s="6">
        <v>26.4</v>
      </c>
      <c r="G24" s="6">
        <v>26.7</v>
      </c>
    </row>
    <row r="25" spans="1:7" x14ac:dyDescent="0.2">
      <c r="B25" s="6">
        <v>5.7</v>
      </c>
      <c r="C25" s="6">
        <v>7.4</v>
      </c>
      <c r="D25" s="7">
        <v>11.2</v>
      </c>
      <c r="E25" s="6">
        <v>22.8</v>
      </c>
      <c r="F25" s="6">
        <v>25.2</v>
      </c>
      <c r="G25" s="6">
        <v>27</v>
      </c>
    </row>
    <row r="26" spans="1:7" x14ac:dyDescent="0.2">
      <c r="B26" s="6">
        <v>5.9</v>
      </c>
      <c r="C26" s="6">
        <v>9</v>
      </c>
      <c r="D26" s="7">
        <v>11.9</v>
      </c>
      <c r="E26" s="8">
        <v>23</v>
      </c>
      <c r="F26" s="9">
        <v>25.8</v>
      </c>
      <c r="G26" s="6">
        <v>27.9</v>
      </c>
    </row>
    <row r="27" spans="1:7" x14ac:dyDescent="0.2">
      <c r="B27" s="6">
        <v>10.8</v>
      </c>
      <c r="C27" s="7">
        <v>14.7</v>
      </c>
      <c r="D27" s="7">
        <v>18</v>
      </c>
      <c r="E27" s="7">
        <v>23.6</v>
      </c>
      <c r="F27" s="6">
        <v>25.8</v>
      </c>
      <c r="G27" s="6">
        <v>27.6</v>
      </c>
    </row>
    <row r="28" spans="1:7" x14ac:dyDescent="0.2">
      <c r="B28" s="6">
        <v>10.7</v>
      </c>
      <c r="C28" s="7">
        <v>15.8</v>
      </c>
      <c r="D28" s="7">
        <v>19.5</v>
      </c>
      <c r="E28" s="7">
        <v>23.6</v>
      </c>
      <c r="F28" s="6">
        <v>25.8</v>
      </c>
      <c r="G28" s="6">
        <v>26.8</v>
      </c>
    </row>
    <row r="29" spans="1:7" x14ac:dyDescent="0.2">
      <c r="B29" s="6">
        <v>7.9</v>
      </c>
      <c r="C29" s="7">
        <v>12.8</v>
      </c>
      <c r="D29" s="7">
        <v>18</v>
      </c>
      <c r="E29" s="7">
        <v>24.5</v>
      </c>
      <c r="F29" s="6">
        <v>28.3</v>
      </c>
      <c r="G29" s="6">
        <v>26.8</v>
      </c>
    </row>
    <row r="30" spans="1:7" x14ac:dyDescent="0.2">
      <c r="B30" s="6">
        <v>8.6999999999999993</v>
      </c>
      <c r="C30" s="7">
        <v>12.7</v>
      </c>
      <c r="D30" s="7">
        <v>17.7</v>
      </c>
      <c r="E30" s="7">
        <v>25.7</v>
      </c>
      <c r="F30" s="6">
        <v>16.7</v>
      </c>
      <c r="G30" s="6">
        <v>28.2</v>
      </c>
    </row>
    <row r="31" spans="1:7" x14ac:dyDescent="0.2">
      <c r="B31" s="7">
        <v>7.8</v>
      </c>
      <c r="C31" s="7">
        <v>13.2</v>
      </c>
      <c r="D31" s="6">
        <v>18.8</v>
      </c>
      <c r="E31" s="6">
        <v>24.3</v>
      </c>
      <c r="F31" s="6">
        <v>26.4</v>
      </c>
      <c r="G31" s="6">
        <v>30.9</v>
      </c>
    </row>
    <row r="32" spans="1:7" x14ac:dyDescent="0.2">
      <c r="B32" s="7">
        <v>9.5</v>
      </c>
      <c r="C32" s="7">
        <v>16.2</v>
      </c>
      <c r="D32" s="6">
        <v>21.5</v>
      </c>
      <c r="E32" s="6">
        <v>27</v>
      </c>
      <c r="F32" s="6">
        <v>27.3</v>
      </c>
      <c r="G32" s="7">
        <v>28.7</v>
      </c>
    </row>
    <row r="33" spans="1:7" x14ac:dyDescent="0.2">
      <c r="B33" s="7">
        <v>4.9000000000000004</v>
      </c>
      <c r="C33" s="7">
        <v>9</v>
      </c>
      <c r="D33" s="6">
        <v>14.2</v>
      </c>
      <c r="E33" s="6">
        <v>21.6</v>
      </c>
      <c r="F33" s="6">
        <v>29.2</v>
      </c>
      <c r="G33" s="7">
        <v>30.4</v>
      </c>
    </row>
    <row r="34" spans="1:7" x14ac:dyDescent="0.2">
      <c r="B34" s="7">
        <v>9.9</v>
      </c>
      <c r="C34" s="6">
        <v>12.3</v>
      </c>
      <c r="D34" s="7">
        <v>17.5</v>
      </c>
      <c r="E34" s="6">
        <v>24.5</v>
      </c>
      <c r="F34" s="6">
        <v>23.7</v>
      </c>
      <c r="G34" s="7">
        <v>25.9</v>
      </c>
    </row>
    <row r="35" spans="1:7" x14ac:dyDescent="0.2">
      <c r="B35" s="7">
        <v>9.1</v>
      </c>
      <c r="C35" s="6">
        <v>14.8</v>
      </c>
      <c r="D35" s="7">
        <v>19.3</v>
      </c>
      <c r="E35" s="6">
        <v>24.6</v>
      </c>
      <c r="F35" s="6">
        <v>27.5</v>
      </c>
      <c r="G35" s="6">
        <v>30.4</v>
      </c>
    </row>
    <row r="36" spans="1:7" x14ac:dyDescent="0.2">
      <c r="B36" s="10">
        <v>7.8</v>
      </c>
      <c r="C36" s="6">
        <v>12.8</v>
      </c>
      <c r="D36" s="6">
        <v>17.8</v>
      </c>
      <c r="E36" s="7">
        <v>23.4</v>
      </c>
      <c r="F36" s="6">
        <v>27.7</v>
      </c>
      <c r="G36" s="6">
        <v>30.1</v>
      </c>
    </row>
    <row r="37" spans="1:7" x14ac:dyDescent="0.2">
      <c r="B37" s="6"/>
      <c r="C37" s="6"/>
      <c r="D37" s="6"/>
      <c r="E37" s="6"/>
      <c r="F37" s="6">
        <v>25.2</v>
      </c>
      <c r="G37" s="6">
        <v>27.5</v>
      </c>
    </row>
    <row r="42" spans="1:7" x14ac:dyDescent="0.2">
      <c r="A42" t="s">
        <v>20</v>
      </c>
      <c r="B42">
        <v>10.8</v>
      </c>
      <c r="C42">
        <v>16.899999999999999</v>
      </c>
      <c r="D42" s="3">
        <v>20.9</v>
      </c>
      <c r="E42">
        <v>27.4</v>
      </c>
      <c r="F42">
        <v>30.6</v>
      </c>
      <c r="G42" s="2">
        <v>33.799999999999997</v>
      </c>
    </row>
    <row r="43" spans="1:7" x14ac:dyDescent="0.2">
      <c r="B43">
        <v>9.6</v>
      </c>
      <c r="C43">
        <v>14.3</v>
      </c>
      <c r="D43" s="3">
        <v>19</v>
      </c>
      <c r="E43">
        <v>24.2</v>
      </c>
      <c r="F43">
        <v>26.5</v>
      </c>
      <c r="G43" s="2">
        <v>28.8</v>
      </c>
    </row>
    <row r="44" spans="1:7" x14ac:dyDescent="0.2">
      <c r="B44">
        <v>9.8000000000000007</v>
      </c>
      <c r="C44">
        <v>14.5</v>
      </c>
      <c r="D44" s="3">
        <v>19.100000000000001</v>
      </c>
      <c r="E44">
        <v>25.3</v>
      </c>
      <c r="F44">
        <v>27.5</v>
      </c>
      <c r="G44" s="2">
        <v>29.9</v>
      </c>
    </row>
    <row r="45" spans="1:7" x14ac:dyDescent="0.2">
      <c r="B45">
        <v>8.1999999999999993</v>
      </c>
      <c r="C45">
        <v>12.4</v>
      </c>
      <c r="D45" s="3">
        <v>15.6</v>
      </c>
      <c r="E45">
        <v>20.2</v>
      </c>
      <c r="F45">
        <v>22.4</v>
      </c>
      <c r="G45">
        <v>23.5</v>
      </c>
    </row>
    <row r="46" spans="1:7" x14ac:dyDescent="0.2">
      <c r="B46">
        <v>8.6999999999999993</v>
      </c>
      <c r="C46">
        <v>14.7</v>
      </c>
      <c r="D46" s="3">
        <v>17.899999999999999</v>
      </c>
      <c r="E46">
        <v>23</v>
      </c>
      <c r="F46">
        <v>24.1</v>
      </c>
      <c r="G46">
        <v>26.6</v>
      </c>
    </row>
    <row r="47" spans="1:7" x14ac:dyDescent="0.2">
      <c r="B47">
        <v>8.1</v>
      </c>
      <c r="C47">
        <v>13.3</v>
      </c>
      <c r="D47" s="3">
        <v>17.899999999999999</v>
      </c>
      <c r="E47">
        <v>23.8</v>
      </c>
      <c r="F47">
        <v>25.6</v>
      </c>
      <c r="G47">
        <v>26.9</v>
      </c>
    </row>
    <row r="48" spans="1:7" x14ac:dyDescent="0.2">
      <c r="B48">
        <v>9.6</v>
      </c>
      <c r="C48">
        <v>15</v>
      </c>
      <c r="D48" s="3">
        <v>18</v>
      </c>
      <c r="E48">
        <v>24</v>
      </c>
      <c r="F48">
        <v>25.6</v>
      </c>
      <c r="G48">
        <v>31.9</v>
      </c>
    </row>
    <row r="49" spans="2:7" x14ac:dyDescent="0.2">
      <c r="B49">
        <v>8.6999999999999993</v>
      </c>
      <c r="C49" s="3">
        <v>13.8</v>
      </c>
      <c r="D49" s="3">
        <v>19.2</v>
      </c>
      <c r="E49" s="2">
        <v>26.9</v>
      </c>
      <c r="F49">
        <v>29.3</v>
      </c>
      <c r="G49">
        <v>28.3</v>
      </c>
    </row>
    <row r="50" spans="2:7" x14ac:dyDescent="0.2">
      <c r="B50">
        <v>8.9</v>
      </c>
      <c r="C50" s="3">
        <v>14.8</v>
      </c>
      <c r="D50" s="3">
        <v>19.399999999999999</v>
      </c>
      <c r="E50" s="2">
        <v>23.7</v>
      </c>
      <c r="F50">
        <v>25.7</v>
      </c>
      <c r="G50" s="2">
        <v>29</v>
      </c>
    </row>
    <row r="51" spans="2:7" x14ac:dyDescent="0.2">
      <c r="B51" s="3">
        <v>10</v>
      </c>
      <c r="C51" s="3">
        <v>15.9</v>
      </c>
      <c r="D51">
        <v>20.3</v>
      </c>
      <c r="E51" s="2">
        <v>20.2</v>
      </c>
      <c r="F51">
        <v>27.8</v>
      </c>
      <c r="G51">
        <v>29</v>
      </c>
    </row>
    <row r="52" spans="2:7" x14ac:dyDescent="0.2">
      <c r="B52" s="2">
        <v>5.2</v>
      </c>
      <c r="C52">
        <v>8.3000000000000007</v>
      </c>
      <c r="E52">
        <v>25.8</v>
      </c>
      <c r="F52" s="4"/>
    </row>
    <row r="53" spans="2:7" x14ac:dyDescent="0.2">
      <c r="B53" s="2">
        <v>5.6</v>
      </c>
      <c r="C53">
        <v>8.8000000000000007</v>
      </c>
      <c r="F53" s="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6270-823F-2148-9688-E2312C374CCF}">
  <dimension ref="A1:D31"/>
  <sheetViews>
    <sheetView workbookViewId="0">
      <selection activeCell="B1" sqref="B1:B1048576"/>
    </sheetView>
  </sheetViews>
  <sheetFormatPr baseColWidth="10" defaultRowHeight="16" x14ac:dyDescent="0.2"/>
  <cols>
    <col min="3" max="3" width="28.83203125" customWidth="1"/>
  </cols>
  <sheetData>
    <row r="1" spans="1:3" x14ac:dyDescent="0.2">
      <c r="A1" t="s">
        <v>27</v>
      </c>
      <c r="B1" t="s">
        <v>29</v>
      </c>
      <c r="C1" t="s">
        <v>30</v>
      </c>
    </row>
    <row r="3" spans="1:3" x14ac:dyDescent="0.2">
      <c r="A3">
        <v>1</v>
      </c>
      <c r="B3" s="11" t="s">
        <v>28</v>
      </c>
      <c r="C3">
        <v>11.93</v>
      </c>
    </row>
    <row r="4" spans="1:3" x14ac:dyDescent="0.2">
      <c r="A4">
        <v>2</v>
      </c>
      <c r="B4" s="11" t="s">
        <v>28</v>
      </c>
      <c r="C4">
        <v>12.6</v>
      </c>
    </row>
    <row r="5" spans="1:3" x14ac:dyDescent="0.2">
      <c r="A5">
        <v>3</v>
      </c>
      <c r="B5" s="11" t="s">
        <v>28</v>
      </c>
      <c r="C5">
        <v>3.83</v>
      </c>
    </row>
    <row r="6" spans="1:3" x14ac:dyDescent="0.2">
      <c r="A6">
        <v>4</v>
      </c>
      <c r="B6" s="11" t="s">
        <v>28</v>
      </c>
      <c r="C6">
        <v>13.05</v>
      </c>
    </row>
    <row r="7" spans="1:3" x14ac:dyDescent="0.2">
      <c r="A7">
        <v>5</v>
      </c>
      <c r="B7" s="11" t="s">
        <v>28</v>
      </c>
      <c r="C7">
        <v>14.97</v>
      </c>
    </row>
    <row r="8" spans="1:3" x14ac:dyDescent="0.2">
      <c r="A8">
        <v>6</v>
      </c>
      <c r="B8" s="11" t="s">
        <v>28</v>
      </c>
      <c r="C8">
        <v>12.83</v>
      </c>
    </row>
    <row r="9" spans="1:3" x14ac:dyDescent="0.2">
      <c r="A9">
        <v>7</v>
      </c>
      <c r="B9" s="11" t="s">
        <v>28</v>
      </c>
      <c r="C9">
        <v>10.58</v>
      </c>
    </row>
    <row r="10" spans="1:3" x14ac:dyDescent="0.2">
      <c r="A10">
        <v>8</v>
      </c>
      <c r="B10" s="11" t="s">
        <v>28</v>
      </c>
      <c r="C10">
        <v>13.14</v>
      </c>
    </row>
    <row r="13" spans="1:3" x14ac:dyDescent="0.2">
      <c r="A13">
        <v>1</v>
      </c>
      <c r="B13" s="11" t="s">
        <v>31</v>
      </c>
      <c r="C13">
        <v>18.63</v>
      </c>
    </row>
    <row r="14" spans="1:3" x14ac:dyDescent="0.2">
      <c r="A14">
        <v>2</v>
      </c>
      <c r="B14" s="11" t="s">
        <v>31</v>
      </c>
      <c r="C14">
        <v>12.06</v>
      </c>
    </row>
    <row r="15" spans="1:3" x14ac:dyDescent="0.2">
      <c r="A15">
        <v>3</v>
      </c>
      <c r="B15" s="11" t="s">
        <v>31</v>
      </c>
      <c r="C15">
        <v>16.61</v>
      </c>
    </row>
    <row r="16" spans="1:3" x14ac:dyDescent="0.2">
      <c r="A16">
        <v>4</v>
      </c>
      <c r="B16" s="11" t="s">
        <v>31</v>
      </c>
      <c r="C16">
        <v>12.51</v>
      </c>
    </row>
    <row r="17" spans="1:4" x14ac:dyDescent="0.2">
      <c r="A17">
        <v>5</v>
      </c>
      <c r="B17" s="11" t="s">
        <v>31</v>
      </c>
      <c r="C17">
        <v>8.15</v>
      </c>
    </row>
    <row r="18" spans="1:4" x14ac:dyDescent="0.2">
      <c r="A18">
        <v>6</v>
      </c>
      <c r="B18" s="11" t="s">
        <v>31</v>
      </c>
      <c r="C18">
        <v>3.83</v>
      </c>
    </row>
    <row r="19" spans="1:4" x14ac:dyDescent="0.2">
      <c r="A19">
        <v>7</v>
      </c>
      <c r="B19" s="11" t="s">
        <v>31</v>
      </c>
      <c r="C19">
        <v>5.18</v>
      </c>
    </row>
    <row r="20" spans="1:4" x14ac:dyDescent="0.2">
      <c r="A20">
        <v>8</v>
      </c>
      <c r="B20" s="11" t="s">
        <v>31</v>
      </c>
      <c r="C20">
        <v>6.08</v>
      </c>
    </row>
    <row r="21" spans="1:4" x14ac:dyDescent="0.2">
      <c r="A21">
        <v>9</v>
      </c>
      <c r="B21" s="11" t="s">
        <v>31</v>
      </c>
      <c r="C21">
        <v>9.2899999999999991</v>
      </c>
    </row>
    <row r="22" spans="1:4" x14ac:dyDescent="0.2">
      <c r="A22" s="2">
        <v>10</v>
      </c>
      <c r="B22" s="11" t="s">
        <v>31</v>
      </c>
      <c r="C22">
        <v>9.5</v>
      </c>
    </row>
    <row r="25" spans="1:4" x14ac:dyDescent="0.2">
      <c r="A25" s="7">
        <v>1</v>
      </c>
      <c r="B25" s="7" t="s">
        <v>32</v>
      </c>
      <c r="C25" s="7">
        <v>6.2</v>
      </c>
      <c r="D25" s="7"/>
    </row>
    <row r="26" spans="1:4" x14ac:dyDescent="0.2">
      <c r="A26" s="7">
        <v>2</v>
      </c>
      <c r="B26" s="7" t="s">
        <v>32</v>
      </c>
      <c r="C26" s="7">
        <v>5.85</v>
      </c>
    </row>
    <row r="27" spans="1:4" x14ac:dyDescent="0.2">
      <c r="A27" s="7">
        <v>3</v>
      </c>
      <c r="B27" s="7" t="s">
        <v>32</v>
      </c>
      <c r="C27" s="7">
        <v>3.65</v>
      </c>
      <c r="D27" s="7"/>
    </row>
    <row r="28" spans="1:4" x14ac:dyDescent="0.2">
      <c r="A28" s="7">
        <v>4</v>
      </c>
      <c r="B28" s="7" t="s">
        <v>32</v>
      </c>
      <c r="C28" s="7">
        <v>4.0999999999999996</v>
      </c>
      <c r="D28" s="7"/>
    </row>
    <row r="29" spans="1:4" x14ac:dyDescent="0.2">
      <c r="A29" s="7">
        <v>5</v>
      </c>
      <c r="B29" s="7" t="s">
        <v>32</v>
      </c>
      <c r="C29" s="7">
        <v>2.79</v>
      </c>
      <c r="D29" s="7"/>
    </row>
    <row r="30" spans="1:4" x14ac:dyDescent="0.2">
      <c r="A30" s="7">
        <v>6</v>
      </c>
      <c r="B30" s="7" t="s">
        <v>32</v>
      </c>
      <c r="C30" s="7">
        <v>6.3</v>
      </c>
      <c r="D30" s="7"/>
    </row>
    <row r="31" spans="1:4" x14ac:dyDescent="0.2">
      <c r="A31" s="7">
        <v>7</v>
      </c>
      <c r="B31" s="7" t="s">
        <v>32</v>
      </c>
      <c r="C31" s="7">
        <v>4.34</v>
      </c>
      <c r="D31" s="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EAED3-6D86-B249-AEE2-2B28EF22E22F}">
  <dimension ref="A1:G27"/>
  <sheetViews>
    <sheetView workbookViewId="0">
      <selection activeCell="L19" sqref="L19"/>
    </sheetView>
  </sheetViews>
  <sheetFormatPr baseColWidth="10" defaultRowHeight="16" x14ac:dyDescent="0.2"/>
  <sheetData>
    <row r="1" spans="1:7" x14ac:dyDescent="0.2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</row>
    <row r="3" spans="1:7" x14ac:dyDescent="0.2">
      <c r="A3">
        <v>1</v>
      </c>
      <c r="B3">
        <v>71</v>
      </c>
      <c r="C3">
        <v>81</v>
      </c>
      <c r="D3">
        <v>16</v>
      </c>
      <c r="E3">
        <v>20</v>
      </c>
      <c r="F3">
        <v>13</v>
      </c>
      <c r="G3">
        <f>SUM(B3:F3)</f>
        <v>201</v>
      </c>
    </row>
    <row r="4" spans="1:7" x14ac:dyDescent="0.2">
      <c r="A4" t="s">
        <v>18</v>
      </c>
      <c r="B4">
        <f>71/201</f>
        <v>0.35323383084577115</v>
      </c>
      <c r="C4">
        <f>81/201</f>
        <v>0.40298507462686567</v>
      </c>
      <c r="D4">
        <f>16/201</f>
        <v>7.9601990049751242E-2</v>
      </c>
      <c r="E4">
        <f>20/201</f>
        <v>9.950248756218906E-2</v>
      </c>
      <c r="F4">
        <f>13/201</f>
        <v>6.4676616915422883E-2</v>
      </c>
      <c r="G4">
        <f>SUM(B4:F4)</f>
        <v>1</v>
      </c>
    </row>
    <row r="6" spans="1:7" x14ac:dyDescent="0.2">
      <c r="A6">
        <v>2</v>
      </c>
      <c r="B6">
        <v>75</v>
      </c>
      <c r="C6">
        <v>100</v>
      </c>
      <c r="D6">
        <v>5</v>
      </c>
      <c r="E6">
        <v>12</v>
      </c>
      <c r="F6">
        <v>8</v>
      </c>
      <c r="G6">
        <f>SUM(B6:F6)</f>
        <v>200</v>
      </c>
    </row>
    <row r="7" spans="1:7" x14ac:dyDescent="0.2">
      <c r="A7" t="s">
        <v>18</v>
      </c>
      <c r="B7">
        <f>B6/200</f>
        <v>0.375</v>
      </c>
      <c r="C7">
        <f>C6/200</f>
        <v>0.5</v>
      </c>
      <c r="D7">
        <f>D6/200</f>
        <v>2.5000000000000001E-2</v>
      </c>
      <c r="E7">
        <f>E6/200</f>
        <v>0.06</v>
      </c>
      <c r="F7">
        <f>F6/200</f>
        <v>0.04</v>
      </c>
      <c r="G7">
        <f>SUM(B7:F7)</f>
        <v>1</v>
      </c>
    </row>
    <row r="9" spans="1:7" x14ac:dyDescent="0.2">
      <c r="A9">
        <v>3</v>
      </c>
      <c r="B9">
        <v>84</v>
      </c>
      <c r="C9">
        <v>82</v>
      </c>
      <c r="D9">
        <v>8</v>
      </c>
      <c r="E9">
        <v>17</v>
      </c>
      <c r="F9">
        <v>9</v>
      </c>
      <c r="G9">
        <f>SUM(B9:F9)</f>
        <v>200</v>
      </c>
    </row>
    <row r="10" spans="1:7" x14ac:dyDescent="0.2">
      <c r="A10" t="s">
        <v>18</v>
      </c>
      <c r="B10">
        <f>B9/200</f>
        <v>0.42</v>
      </c>
      <c r="C10">
        <f>C9/200</f>
        <v>0.41</v>
      </c>
      <c r="D10">
        <f>D9/200</f>
        <v>0.04</v>
      </c>
      <c r="E10">
        <f>E9/200</f>
        <v>8.5000000000000006E-2</v>
      </c>
      <c r="F10">
        <f>F9/200</f>
        <v>4.4999999999999998E-2</v>
      </c>
      <c r="G10">
        <f>SUM(B10:F10)</f>
        <v>1</v>
      </c>
    </row>
    <row r="12" spans="1:7" x14ac:dyDescent="0.2">
      <c r="A12">
        <v>4</v>
      </c>
      <c r="B12">
        <v>78</v>
      </c>
      <c r="C12">
        <v>78</v>
      </c>
      <c r="D12">
        <v>19</v>
      </c>
      <c r="E12">
        <v>16</v>
      </c>
      <c r="F12">
        <v>10</v>
      </c>
      <c r="G12">
        <f>SUM(B12:F12)</f>
        <v>201</v>
      </c>
    </row>
    <row r="13" spans="1:7" x14ac:dyDescent="0.2">
      <c r="A13" t="s">
        <v>18</v>
      </c>
      <c r="B13">
        <f>B12/201</f>
        <v>0.38805970149253732</v>
      </c>
      <c r="C13">
        <f>C12/201</f>
        <v>0.38805970149253732</v>
      </c>
      <c r="D13">
        <f>D12/201</f>
        <v>9.4527363184079602E-2</v>
      </c>
      <c r="E13">
        <f>E12/201</f>
        <v>7.9601990049751242E-2</v>
      </c>
      <c r="F13">
        <f>F12/201</f>
        <v>4.975124378109453E-2</v>
      </c>
      <c r="G13">
        <f>SUM(B13:F13)</f>
        <v>1</v>
      </c>
    </row>
    <row r="17" spans="1:7" x14ac:dyDescent="0.2">
      <c r="A17">
        <v>1</v>
      </c>
      <c r="B17">
        <v>110</v>
      </c>
      <c r="C17">
        <v>42</v>
      </c>
      <c r="D17">
        <v>15</v>
      </c>
      <c r="E17">
        <v>28</v>
      </c>
      <c r="F17">
        <v>5</v>
      </c>
      <c r="G17">
        <f>SUM(B17:F17)</f>
        <v>200</v>
      </c>
    </row>
    <row r="18" spans="1:7" x14ac:dyDescent="0.2">
      <c r="A18" t="s">
        <v>20</v>
      </c>
      <c r="B18">
        <f>B17/200</f>
        <v>0.55000000000000004</v>
      </c>
      <c r="C18">
        <f>C17/200</f>
        <v>0.21</v>
      </c>
      <c r="D18">
        <f>D17/200</f>
        <v>7.4999999999999997E-2</v>
      </c>
      <c r="E18">
        <f>E17/200</f>
        <v>0.14000000000000001</v>
      </c>
      <c r="F18">
        <f>F17/200</f>
        <v>2.5000000000000001E-2</v>
      </c>
      <c r="G18">
        <f>SUM(B18:F18)</f>
        <v>1</v>
      </c>
    </row>
    <row r="20" spans="1:7" x14ac:dyDescent="0.2">
      <c r="A20">
        <v>2</v>
      </c>
      <c r="B20">
        <v>95</v>
      </c>
      <c r="C20">
        <v>29</v>
      </c>
      <c r="D20">
        <v>26</v>
      </c>
      <c r="E20">
        <v>41</v>
      </c>
      <c r="F20">
        <v>10</v>
      </c>
      <c r="G20">
        <f>SUM(B20:F20)</f>
        <v>201</v>
      </c>
    </row>
    <row r="21" spans="1:7" x14ac:dyDescent="0.2">
      <c r="A21" t="s">
        <v>20</v>
      </c>
      <c r="B21">
        <f>B20/201</f>
        <v>0.47263681592039802</v>
      </c>
      <c r="C21">
        <f>C20/201</f>
        <v>0.14427860696517414</v>
      </c>
      <c r="D21">
        <f>D20/201</f>
        <v>0.12935323383084577</v>
      </c>
      <c r="E21">
        <f>E20/201</f>
        <v>0.20398009950248755</v>
      </c>
      <c r="F21">
        <f>F20/201</f>
        <v>4.975124378109453E-2</v>
      </c>
      <c r="G21">
        <f>SUM(B21:F21)</f>
        <v>1</v>
      </c>
    </row>
    <row r="23" spans="1:7" x14ac:dyDescent="0.2">
      <c r="A23">
        <v>3</v>
      </c>
      <c r="B23">
        <v>115</v>
      </c>
      <c r="C23">
        <v>38</v>
      </c>
      <c r="D23">
        <v>13</v>
      </c>
      <c r="E23">
        <v>25</v>
      </c>
      <c r="F23">
        <v>9</v>
      </c>
      <c r="G23">
        <f>SUM(B23:F23)</f>
        <v>200</v>
      </c>
    </row>
    <row r="24" spans="1:7" x14ac:dyDescent="0.2">
      <c r="A24" t="s">
        <v>20</v>
      </c>
      <c r="B24">
        <f>B23/200</f>
        <v>0.57499999999999996</v>
      </c>
      <c r="C24">
        <f>C23/200</f>
        <v>0.19</v>
      </c>
      <c r="D24">
        <f>D23/200</f>
        <v>6.5000000000000002E-2</v>
      </c>
      <c r="E24">
        <f>E23/200</f>
        <v>0.125</v>
      </c>
      <c r="F24">
        <f>F23/200</f>
        <v>4.4999999999999998E-2</v>
      </c>
      <c r="G24">
        <f>SUM(B24:F24)</f>
        <v>0.99999999999999989</v>
      </c>
    </row>
    <row r="26" spans="1:7" x14ac:dyDescent="0.2">
      <c r="A26">
        <v>4</v>
      </c>
      <c r="B26">
        <v>124</v>
      </c>
      <c r="C26">
        <v>46</v>
      </c>
      <c r="D26">
        <v>14</v>
      </c>
      <c r="E26">
        <v>13</v>
      </c>
      <c r="F26">
        <v>4</v>
      </c>
      <c r="G26">
        <f>SUM(B26:F26)</f>
        <v>201</v>
      </c>
    </row>
    <row r="27" spans="1:7" x14ac:dyDescent="0.2">
      <c r="A27" t="s">
        <v>20</v>
      </c>
      <c r="B27">
        <f>B26/201</f>
        <v>0.61691542288557211</v>
      </c>
      <c r="C27">
        <f t="shared" ref="C27:F27" si="0">C26/201</f>
        <v>0.22885572139303484</v>
      </c>
      <c r="D27">
        <f t="shared" si="0"/>
        <v>6.965174129353234E-2</v>
      </c>
      <c r="E27">
        <f t="shared" si="0"/>
        <v>6.4676616915422883E-2</v>
      </c>
      <c r="F27">
        <f t="shared" si="0"/>
        <v>1.9900497512437811E-2</v>
      </c>
      <c r="G27">
        <f>SUM(B27:F27)</f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litter size</vt:lpstr>
      <vt:lpstr>body weight</vt:lpstr>
      <vt:lpstr>sperm count</vt:lpstr>
      <vt:lpstr>sperm morphology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Franziska Rother</cp:lastModifiedBy>
  <dcterms:created xsi:type="dcterms:W3CDTF">2024-09-05T09:40:50Z</dcterms:created>
  <dcterms:modified xsi:type="dcterms:W3CDTF">2024-10-07T15:21:25Z</dcterms:modified>
</cp:coreProperties>
</file>