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\Documents\My files\Science\Schmitz\Manuscripts\2024 PAG play Gly development\Text\CurrentBiology\ReSubmission\"/>
    </mc:Choice>
  </mc:AlternateContent>
  <xr:revisionPtr revIDLastSave="0" documentId="13_ncr:1_{0E743EAF-AE4D-4DD1-AE69-BC99E5A7100F}" xr6:coauthVersionLast="47" xr6:coauthVersionMax="47" xr10:uidLastSave="{00000000-0000-0000-0000-000000000000}"/>
  <bookViews>
    <workbookView xWindow="1140" yWindow="-108" windowWidth="22008" windowHeight="13176" firstSheet="36" activeTab="45" xr2:uid="{688285C1-5A54-48B1-AA71-FEC3B0C7625B}"/>
  </bookViews>
  <sheets>
    <sheet name="Fig 1C" sheetId="29" r:id="rId1"/>
    <sheet name="Fig 1D" sheetId="30" r:id="rId2"/>
    <sheet name="Fig 1G" sheetId="2" r:id="rId3"/>
    <sheet name="Fig 1H" sheetId="3" r:id="rId4"/>
    <sheet name="Fig 1L" sheetId="4" r:id="rId5"/>
    <sheet name="Fig 2C1" sheetId="5" r:id="rId6"/>
    <sheet name="Fig 2C2" sheetId="6" r:id="rId7"/>
    <sheet name="Fig 2E" sheetId="7" r:id="rId8"/>
    <sheet name="Fig 2F" sheetId="8" r:id="rId9"/>
    <sheet name="Fig 2J" sheetId="9" r:id="rId10"/>
    <sheet name="Fig 2K" sheetId="10" r:id="rId11"/>
    <sheet name="Fig 2L" sheetId="11" r:id="rId12"/>
    <sheet name="Fig 3C" sheetId="23" r:id="rId13"/>
    <sheet name="Fig 3D" sheetId="24" r:id="rId14"/>
    <sheet name="Fig 3E" sheetId="25" r:id="rId15"/>
    <sheet name="Fig 3F" sheetId="26" r:id="rId16"/>
    <sheet name="Fig 3G" sheetId="27" r:id="rId17"/>
    <sheet name="Fig 4A3" sheetId="12" r:id="rId18"/>
    <sheet name="Fig 4A4" sheetId="13" r:id="rId19"/>
    <sheet name="Fig 4B3" sheetId="14" r:id="rId20"/>
    <sheet name="Fig 4B4" sheetId="15" r:id="rId21"/>
    <sheet name="Fig 5B" sheetId="16" r:id="rId22"/>
    <sheet name="Fig 5D" sheetId="17" r:id="rId23"/>
    <sheet name="Fig S1G" sheetId="38" r:id="rId24"/>
    <sheet name="Fig S1H" sheetId="39" r:id="rId25"/>
    <sheet name="Fig S2C" sheetId="18" r:id="rId26"/>
    <sheet name="Fig S2F" sheetId="19" r:id="rId27"/>
    <sheet name="Fig S2H" sheetId="20" r:id="rId28"/>
    <sheet name="Fig S2I" sheetId="21" r:id="rId29"/>
    <sheet name="Fig S2J" sheetId="22" r:id="rId30"/>
    <sheet name="Fig S2M" sheetId="32" r:id="rId31"/>
    <sheet name="Fig S2N" sheetId="37" r:id="rId32"/>
    <sheet name="Fig S2S" sheetId="36" r:id="rId33"/>
    <sheet name="Fig S2T" sheetId="35" r:id="rId34"/>
    <sheet name="Fig S2U" sheetId="34" r:id="rId35"/>
    <sheet name="Fig S2V" sheetId="33" r:id="rId36"/>
    <sheet name="Fig S3G" sheetId="28" r:id="rId37"/>
    <sheet name="Fig S3H" sheetId="43" r:id="rId38"/>
    <sheet name="Fig S4B" sheetId="44" r:id="rId39"/>
    <sheet name="Fig S4D" sheetId="45" r:id="rId40"/>
    <sheet name="Fig S4F" sheetId="46" r:id="rId41"/>
    <sheet name="Fig S4G" sheetId="47" r:id="rId42"/>
    <sheet name="Fig S4H" sheetId="48" r:id="rId43"/>
    <sheet name="Fig S4I" sheetId="49" r:id="rId44"/>
    <sheet name="Fig S5C" sheetId="51" r:id="rId45"/>
    <sheet name="Fig S5E" sheetId="52" r:id="rId4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52" l="1"/>
  <c r="F6" i="52"/>
  <c r="F5" i="52" s="1"/>
  <c r="E6" i="52"/>
  <c r="E5" i="52" s="1"/>
  <c r="D6" i="52"/>
  <c r="D5" i="52" s="1"/>
  <c r="G5" i="52"/>
  <c r="G4" i="52"/>
  <c r="F4" i="52"/>
  <c r="E4" i="52"/>
  <c r="D4" i="52"/>
  <c r="C4" i="52"/>
  <c r="B6" i="52"/>
  <c r="B5" i="52" s="1"/>
  <c r="B4" i="52"/>
  <c r="C6" i="52" l="1"/>
  <c r="C5" i="52" s="1"/>
  <c r="C6" i="51" l="1"/>
  <c r="C5" i="51" s="1"/>
  <c r="B6" i="51"/>
  <c r="B5" i="51" s="1"/>
  <c r="C4" i="51"/>
  <c r="B4" i="51"/>
  <c r="C6" i="49"/>
  <c r="C5" i="49" s="1"/>
  <c r="B4" i="49"/>
  <c r="D6" i="49"/>
  <c r="D5" i="49" s="1"/>
  <c r="E6" i="49"/>
  <c r="E5" i="49" s="1"/>
  <c r="B6" i="49"/>
  <c r="B5" i="49" s="1"/>
  <c r="E4" i="49"/>
  <c r="E4" i="48"/>
  <c r="D4" i="48"/>
  <c r="C4" i="48"/>
  <c r="B4" i="48"/>
  <c r="E6" i="48"/>
  <c r="E5" i="48" s="1"/>
  <c r="D6" i="48"/>
  <c r="D5" i="48" s="1"/>
  <c r="C6" i="48"/>
  <c r="C5" i="48" s="1"/>
  <c r="B6" i="48"/>
  <c r="B5" i="48" s="1"/>
  <c r="B3" i="48" l="1"/>
  <c r="C3" i="48"/>
  <c r="B3" i="51"/>
  <c r="E3" i="49"/>
  <c r="C4" i="49"/>
  <c r="D4" i="49"/>
  <c r="D3" i="49" s="1"/>
  <c r="D3" i="48"/>
  <c r="E3" i="48"/>
  <c r="C3" i="49" l="1"/>
  <c r="B3" i="49"/>
  <c r="E6" i="47" l="1"/>
  <c r="E5" i="47" s="1"/>
  <c r="D6" i="47"/>
  <c r="D5" i="47" s="1"/>
  <c r="C6" i="47"/>
  <c r="C5" i="47" s="1"/>
  <c r="B6" i="47"/>
  <c r="B5" i="47" s="1"/>
  <c r="B4" i="47"/>
  <c r="D4" i="46"/>
  <c r="C6" i="46"/>
  <c r="C5" i="46" s="1"/>
  <c r="B6" i="46"/>
  <c r="B5" i="46" s="1"/>
  <c r="B6" i="45"/>
  <c r="B5" i="45" s="1"/>
  <c r="E4" i="45"/>
  <c r="D6" i="45" l="1"/>
  <c r="D5" i="45" s="1"/>
  <c r="D6" i="46"/>
  <c r="D5" i="46" s="1"/>
  <c r="E6" i="46"/>
  <c r="E5" i="46" s="1"/>
  <c r="C6" i="45"/>
  <c r="C5" i="45" s="1"/>
  <c r="C4" i="47"/>
  <c r="D4" i="47"/>
  <c r="E4" i="47"/>
  <c r="E3" i="47" s="1"/>
  <c r="C4" i="45"/>
  <c r="D4" i="45"/>
  <c r="C4" i="46"/>
  <c r="C3" i="46" s="1"/>
  <c r="B4" i="46"/>
  <c r="E4" i="46"/>
  <c r="E3" i="46" s="1"/>
  <c r="B4" i="45"/>
  <c r="E6" i="45"/>
  <c r="E5" i="45" s="1"/>
  <c r="E3" i="45" l="1"/>
  <c r="B3" i="45"/>
  <c r="C3" i="45"/>
  <c r="D3" i="47"/>
  <c r="C3" i="47"/>
  <c r="B3" i="47"/>
  <c r="B3" i="46"/>
  <c r="D3" i="46"/>
  <c r="D3" i="45"/>
  <c r="E6" i="44" l="1"/>
  <c r="E5" i="44" s="1"/>
  <c r="D6" i="44"/>
  <c r="D5" i="44" s="1"/>
  <c r="C6" i="44"/>
  <c r="C5" i="44" s="1"/>
  <c r="B6" i="44"/>
  <c r="B5" i="44" s="1"/>
  <c r="E4" i="44"/>
  <c r="D4" i="44"/>
  <c r="C4" i="44"/>
  <c r="B4" i="44"/>
  <c r="B3" i="44" l="1"/>
  <c r="C3" i="44"/>
  <c r="D3" i="44"/>
  <c r="E3" i="44"/>
  <c r="C6" i="43"/>
  <c r="C5" i="43" s="1"/>
  <c r="B6" i="43"/>
  <c r="B5" i="43" s="1"/>
  <c r="C4" i="43"/>
  <c r="B4" i="43"/>
  <c r="D4" i="39"/>
  <c r="F6" i="39"/>
  <c r="F5" i="39" s="1"/>
  <c r="C4" i="39" l="1"/>
  <c r="D6" i="39"/>
  <c r="D5" i="39" s="1"/>
  <c r="E4" i="39"/>
  <c r="B4" i="39"/>
  <c r="B3" i="43"/>
  <c r="E6" i="39"/>
  <c r="E5" i="39" s="1"/>
  <c r="C6" i="39"/>
  <c r="C5" i="39" s="1"/>
  <c r="B6" i="39"/>
  <c r="B5" i="39" s="1"/>
  <c r="F4" i="39"/>
  <c r="B3" i="39" l="1"/>
  <c r="D3" i="39"/>
  <c r="F6" i="38" l="1"/>
  <c r="F5" i="38" s="1"/>
  <c r="E6" i="38"/>
  <c r="E5" i="38" s="1"/>
  <c r="D6" i="38"/>
  <c r="D5" i="38" s="1"/>
  <c r="C6" i="38"/>
  <c r="C5" i="38" s="1"/>
  <c r="B6" i="38"/>
  <c r="B5" i="38" s="1"/>
  <c r="F4" i="38"/>
  <c r="E4" i="38"/>
  <c r="D4" i="38"/>
  <c r="C4" i="38"/>
  <c r="B4" i="38"/>
  <c r="C7" i="37"/>
  <c r="C6" i="37" s="1"/>
  <c r="B7" i="37"/>
  <c r="B6" i="37"/>
  <c r="C5" i="37"/>
  <c r="B5" i="37"/>
  <c r="C7" i="32"/>
  <c r="C6" i="32" s="1"/>
  <c r="B7" i="32"/>
  <c r="B6" i="32" s="1"/>
  <c r="C5" i="32"/>
  <c r="B5" i="32"/>
  <c r="B3" i="38" l="1"/>
  <c r="D3" i="38"/>
  <c r="B4" i="37"/>
  <c r="B4" i="32"/>
  <c r="E7" i="34" l="1"/>
  <c r="E6" i="34" s="1"/>
  <c r="D7" i="34"/>
  <c r="D6" i="34" s="1"/>
  <c r="C7" i="34"/>
  <c r="C6" i="34" s="1"/>
  <c r="B7" i="34"/>
  <c r="B6" i="34" s="1"/>
  <c r="E5" i="34"/>
  <c r="D5" i="34"/>
  <c r="C5" i="34"/>
  <c r="B5" i="34"/>
  <c r="E7" i="33"/>
  <c r="E6" i="33" s="1"/>
  <c r="D7" i="33"/>
  <c r="D6" i="33" s="1"/>
  <c r="C7" i="33"/>
  <c r="C6" i="33" s="1"/>
  <c r="B7" i="33"/>
  <c r="B6" i="33" s="1"/>
  <c r="E5" i="33"/>
  <c r="D5" i="33"/>
  <c r="C5" i="33"/>
  <c r="B5" i="33"/>
  <c r="E7" i="35"/>
  <c r="D7" i="35"/>
  <c r="D6" i="35" s="1"/>
  <c r="C7" i="35"/>
  <c r="C6" i="35" s="1"/>
  <c r="B7" i="35"/>
  <c r="B6" i="35" s="1"/>
  <c r="E6" i="35"/>
  <c r="E5" i="35"/>
  <c r="D5" i="35"/>
  <c r="C5" i="35"/>
  <c r="B5" i="35"/>
  <c r="E7" i="36"/>
  <c r="E6" i="36" s="1"/>
  <c r="D7" i="36"/>
  <c r="D6" i="36" s="1"/>
  <c r="E5" i="36"/>
  <c r="D5" i="36"/>
  <c r="C7" i="36"/>
  <c r="C6" i="36" s="1"/>
  <c r="B7" i="36"/>
  <c r="B6" i="36" s="1"/>
  <c r="C5" i="36"/>
  <c r="B5" i="36"/>
  <c r="L3" i="3"/>
  <c r="L3" i="2"/>
  <c r="K3" i="2"/>
  <c r="K3" i="3"/>
  <c r="D4" i="34" l="1"/>
  <c r="B4" i="34"/>
  <c r="D4" i="33"/>
  <c r="B4" i="33"/>
  <c r="D4" i="35"/>
  <c r="B4" i="35"/>
  <c r="B4" i="36"/>
  <c r="D4" i="36"/>
  <c r="D3" i="29" l="1"/>
  <c r="B3" i="29"/>
  <c r="C3" i="29"/>
  <c r="D6" i="30"/>
  <c r="D5" i="30" s="1"/>
  <c r="C6" i="30"/>
  <c r="C5" i="30" s="1"/>
  <c r="B6" i="30"/>
  <c r="B5" i="30" s="1"/>
  <c r="D4" i="30"/>
  <c r="C4" i="30"/>
  <c r="B4" i="30"/>
  <c r="D6" i="29"/>
  <c r="D5" i="29" s="1"/>
  <c r="D4" i="29"/>
  <c r="C6" i="29"/>
  <c r="B6" i="29"/>
  <c r="B5" i="29" s="1"/>
  <c r="C5" i="29"/>
  <c r="C4" i="29"/>
  <c r="B4" i="29"/>
  <c r="B3" i="28"/>
  <c r="C3" i="30" l="1"/>
  <c r="D3" i="30"/>
  <c r="B3" i="30"/>
  <c r="C6" i="28"/>
  <c r="B6" i="28"/>
  <c r="B5" i="28" s="1"/>
  <c r="C5" i="28"/>
  <c r="C4" i="28"/>
  <c r="B4" i="28"/>
  <c r="C4" i="27"/>
  <c r="B4" i="27"/>
  <c r="E7" i="27"/>
  <c r="D7" i="27"/>
  <c r="C7" i="27"/>
  <c r="B7" i="27"/>
  <c r="C6" i="27"/>
  <c r="C5" i="27"/>
  <c r="E6" i="27"/>
  <c r="E5" i="27"/>
  <c r="D6" i="27"/>
  <c r="D5" i="27"/>
  <c r="B6" i="27"/>
  <c r="B5" i="27"/>
  <c r="C6" i="26"/>
  <c r="C5" i="26" s="1"/>
  <c r="B6" i="26"/>
  <c r="B5" i="26" s="1"/>
  <c r="C4" i="26"/>
  <c r="B4" i="26"/>
  <c r="C6" i="25"/>
  <c r="C5" i="25" s="1"/>
  <c r="B6" i="25"/>
  <c r="B5" i="25" s="1"/>
  <c r="C4" i="25"/>
  <c r="B4" i="25"/>
  <c r="C6" i="24"/>
  <c r="B6" i="24"/>
  <c r="B5" i="24" s="1"/>
  <c r="C5" i="24"/>
  <c r="C4" i="24"/>
  <c r="B4" i="24"/>
  <c r="C6" i="22"/>
  <c r="C5" i="22" s="1"/>
  <c r="B6" i="22"/>
  <c r="B5" i="22" s="1"/>
  <c r="C4" i="22"/>
  <c r="B4" i="22"/>
  <c r="C6" i="21"/>
  <c r="C5" i="21" s="1"/>
  <c r="B6" i="21"/>
  <c r="B5" i="21" s="1"/>
  <c r="C4" i="21"/>
  <c r="B4" i="21"/>
  <c r="C6" i="20"/>
  <c r="C5" i="20" s="1"/>
  <c r="B6" i="20"/>
  <c r="B5" i="20" s="1"/>
  <c r="C4" i="20"/>
  <c r="B4" i="20"/>
  <c r="E7" i="19"/>
  <c r="E6" i="19" s="1"/>
  <c r="B4" i="19" s="1"/>
  <c r="C7" i="19"/>
  <c r="C6" i="19" s="1"/>
  <c r="E5" i="19"/>
  <c r="C5" i="19"/>
  <c r="C6" i="18"/>
  <c r="C5" i="18" s="1"/>
  <c r="B6" i="18"/>
  <c r="B5" i="18" s="1"/>
  <c r="C4" i="18"/>
  <c r="B4" i="18"/>
  <c r="E6" i="14"/>
  <c r="E5" i="14" s="1"/>
  <c r="D6" i="14"/>
  <c r="D5" i="14" s="1"/>
  <c r="C6" i="14"/>
  <c r="B6" i="14"/>
  <c r="C5" i="14"/>
  <c r="B5" i="14"/>
  <c r="B3" i="14" s="1"/>
  <c r="E4" i="14"/>
  <c r="D4" i="14"/>
  <c r="C4" i="14"/>
  <c r="B4" i="14"/>
  <c r="E6" i="13"/>
  <c r="D6" i="13"/>
  <c r="C6" i="13"/>
  <c r="C5" i="13" s="1"/>
  <c r="B3" i="13" s="1"/>
  <c r="B6" i="13"/>
  <c r="E5" i="13"/>
  <c r="E3" i="13" s="1"/>
  <c r="D5" i="13"/>
  <c r="D3" i="13" s="1"/>
  <c r="B5" i="13"/>
  <c r="E4" i="13"/>
  <c r="D4" i="13"/>
  <c r="C4" i="13"/>
  <c r="B4" i="13"/>
  <c r="C6" i="11"/>
  <c r="C5" i="11" s="1"/>
  <c r="B6" i="11"/>
  <c r="B5" i="11" s="1"/>
  <c r="C4" i="11"/>
  <c r="B4" i="11"/>
  <c r="C6" i="10"/>
  <c r="C5" i="10" s="1"/>
  <c r="B6" i="10"/>
  <c r="B5" i="10"/>
  <c r="C4" i="10"/>
  <c r="B4" i="10"/>
  <c r="C6" i="9"/>
  <c r="C5" i="9" s="1"/>
  <c r="B6" i="9"/>
  <c r="B5" i="9" s="1"/>
  <c r="C4" i="9"/>
  <c r="B4" i="9"/>
  <c r="E7" i="8"/>
  <c r="E6" i="8" s="1"/>
  <c r="C7" i="8"/>
  <c r="C6" i="8" s="1"/>
  <c r="E5" i="8"/>
  <c r="C5" i="8"/>
  <c r="E7" i="7"/>
  <c r="E6" i="7" s="1"/>
  <c r="B4" i="7" s="1"/>
  <c r="C7" i="7"/>
  <c r="C6" i="7" s="1"/>
  <c r="E5" i="7"/>
  <c r="C5" i="7"/>
  <c r="E7" i="5"/>
  <c r="E6" i="5" s="1"/>
  <c r="E5" i="5"/>
  <c r="B4" i="5" s="1"/>
  <c r="C7" i="5"/>
  <c r="C6" i="5" s="1"/>
  <c r="C5" i="5"/>
  <c r="C6" i="3"/>
  <c r="C5" i="3" s="1"/>
  <c r="B6" i="3"/>
  <c r="B5" i="3" s="1"/>
  <c r="C4" i="3"/>
  <c r="B4" i="3"/>
  <c r="B3" i="26" l="1"/>
  <c r="B3" i="25"/>
  <c r="B3" i="24"/>
  <c r="B3" i="22"/>
  <c r="B3" i="21"/>
  <c r="B3" i="20"/>
  <c r="B3" i="18"/>
  <c r="C3" i="14"/>
  <c r="E3" i="14"/>
  <c r="D3" i="14"/>
  <c r="C3" i="13"/>
  <c r="B3" i="11"/>
  <c r="B3" i="10"/>
  <c r="B3" i="9"/>
  <c r="B4" i="8"/>
  <c r="B3" i="3"/>
  <c r="B4" i="12"/>
  <c r="C6" i="12" l="1"/>
  <c r="C5" i="12" s="1"/>
  <c r="C4" i="12"/>
  <c r="D6" i="16"/>
  <c r="D5" i="16" s="1"/>
  <c r="D4" i="16"/>
  <c r="D4" i="17"/>
  <c r="D6" i="17"/>
  <c r="D5" i="17" s="1"/>
  <c r="B6" i="12"/>
  <c r="B5" i="12" s="1"/>
  <c r="B3" i="12" s="1"/>
  <c r="D6" i="15"/>
  <c r="D5" i="15" s="1"/>
  <c r="D4" i="15"/>
  <c r="E6" i="15"/>
  <c r="E5" i="15" s="1"/>
  <c r="E4" i="15"/>
  <c r="B4" i="17"/>
  <c r="B6" i="17"/>
  <c r="B5" i="17" s="1"/>
  <c r="C6" i="16"/>
  <c r="C5" i="16" s="1"/>
  <c r="C4" i="16"/>
  <c r="C4" i="17"/>
  <c r="C6" i="17"/>
  <c r="C5" i="17" s="1"/>
  <c r="E4" i="17"/>
  <c r="E6" i="17"/>
  <c r="E5" i="17" s="1"/>
  <c r="B4" i="16"/>
  <c r="B6" i="16"/>
  <c r="B5" i="16" s="1"/>
  <c r="E4" i="16"/>
  <c r="E6" i="16"/>
  <c r="E5" i="16" s="1"/>
  <c r="E3" i="16" s="1"/>
  <c r="B4" i="15"/>
  <c r="B3" i="15" s="1"/>
  <c r="B6" i="15"/>
  <c r="B5" i="15" s="1"/>
  <c r="D4" i="12"/>
  <c r="D6" i="12"/>
  <c r="D5" i="12" s="1"/>
  <c r="E6" i="12"/>
  <c r="E5" i="12" s="1"/>
  <c r="E4" i="12"/>
  <c r="C6" i="15"/>
  <c r="C5" i="15" s="1"/>
  <c r="C4" i="15"/>
  <c r="E3" i="12" l="1"/>
  <c r="B3" i="16"/>
  <c r="D3" i="17"/>
  <c r="B3" i="17"/>
  <c r="D3" i="16"/>
  <c r="C3" i="15"/>
  <c r="C3" i="16"/>
  <c r="E3" i="15"/>
  <c r="D3" i="12"/>
  <c r="E3" i="17"/>
  <c r="C3" i="12"/>
  <c r="C3" i="17"/>
  <c r="D3" i="15"/>
  <c r="F6" i="4" l="1"/>
  <c r="F5" i="4" s="1"/>
  <c r="F4" i="4"/>
  <c r="B6" i="4"/>
  <c r="B5" i="4" s="1"/>
  <c r="B4" i="4"/>
  <c r="C4" i="4"/>
  <c r="C6" i="4"/>
  <c r="C5" i="4" s="1"/>
  <c r="D6" i="4"/>
  <c r="D5" i="4" s="1"/>
  <c r="D4" i="4"/>
  <c r="E6" i="4"/>
  <c r="E5" i="4" s="1"/>
  <c r="E4" i="4"/>
  <c r="K4" i="3" l="1"/>
  <c r="K6" i="3"/>
  <c r="K5" i="3" s="1"/>
  <c r="D3" i="4"/>
  <c r="J4" i="3"/>
  <c r="J6" i="3"/>
  <c r="J5" i="3" s="1"/>
  <c r="L6" i="3"/>
  <c r="L5" i="3" s="1"/>
  <c r="L4" i="3"/>
  <c r="B3" i="4"/>
  <c r="J3" i="3" l="1"/>
  <c r="K6" i="2"/>
  <c r="K5" i="2" s="1"/>
  <c r="K4" i="2"/>
  <c r="J6" i="2"/>
  <c r="J5" i="2" s="1"/>
  <c r="J4" i="2"/>
  <c r="L6" i="2"/>
  <c r="L5" i="2" s="1"/>
  <c r="L4" i="2"/>
  <c r="B6" i="2"/>
  <c r="B5" i="2" s="1"/>
  <c r="B4" i="2"/>
  <c r="C6" i="2"/>
  <c r="C5" i="2" s="1"/>
  <c r="C4" i="2"/>
  <c r="J3" i="2" l="1"/>
  <c r="B3" i="2"/>
</calcChain>
</file>

<file path=xl/sharedStrings.xml><?xml version="1.0" encoding="utf-8"?>
<sst xmlns="http://schemas.openxmlformats.org/spreadsheetml/2006/main" count="2839" uniqueCount="538">
  <si>
    <t>Juvenile</t>
  </si>
  <si>
    <t>Adults</t>
  </si>
  <si>
    <t>Kolmogorov-Smirnov test</t>
  </si>
  <si>
    <t>KS distance</t>
  </si>
  <si>
    <t>P value</t>
  </si>
  <si>
    <t>&gt;0.1000</t>
  </si>
  <si>
    <t>Passed normality test (alpha=0.05)?</t>
  </si>
  <si>
    <t>Yes</t>
  </si>
  <si>
    <t>P value summary</t>
  </si>
  <si>
    <t>ns</t>
  </si>
  <si>
    <t>Unpaired t test</t>
  </si>
  <si>
    <t>&lt;0.0001</t>
  </si>
  <si>
    <t>****</t>
  </si>
  <si>
    <t>Significantly different (P &lt; 0.05)?</t>
  </si>
  <si>
    <t>One- or two-tailed P value?</t>
  </si>
  <si>
    <t>Two-tailed</t>
  </si>
  <si>
    <t>t, df</t>
  </si>
  <si>
    <t>How big is the difference?</t>
  </si>
  <si>
    <t>Difference between means (B - A) ± SEM</t>
  </si>
  <si>
    <t>95% confidence interval</t>
  </si>
  <si>
    <t>R squared (eta squared)</t>
  </si>
  <si>
    <t>F test to compare variances</t>
  </si>
  <si>
    <t>F, DFn, Dfd</t>
  </si>
  <si>
    <t>Data analyzed</t>
  </si>
  <si>
    <t>Mean of Juvenile</t>
  </si>
  <si>
    <t>Mean of Adults</t>
  </si>
  <si>
    <t>Mean of Juvenile (A)</t>
  </si>
  <si>
    <t>Mean of Adults (B)</t>
  </si>
  <si>
    <t>Sample size, Juvenile</t>
  </si>
  <si>
    <t>Sample size, Adults</t>
  </si>
  <si>
    <t>CTRL</t>
  </si>
  <si>
    <t>Lidocaine</t>
  </si>
  <si>
    <t>No</t>
  </si>
  <si>
    <t>**</t>
  </si>
  <si>
    <t>Wilcoxon matched-pairs signed rank test</t>
  </si>
  <si>
    <t>Exact or approximate P value?</t>
  </si>
  <si>
    <t>Exact</t>
  </si>
  <si>
    <t>*</t>
  </si>
  <si>
    <t>Sum of positive, negative ranks</t>
  </si>
  <si>
    <t>0.000 , -21.00</t>
  </si>
  <si>
    <t>Sum of signed ranks (W)</t>
  </si>
  <si>
    <t>Number of pairs</t>
  </si>
  <si>
    <t>Number of ties (ignored)</t>
  </si>
  <si>
    <t>Median of differences</t>
  </si>
  <si>
    <t>Median</t>
  </si>
  <si>
    <t>How effective was the pairing?</t>
  </si>
  <si>
    <t>rs (Spearman)</t>
  </si>
  <si>
    <t>P value (one tailed)</t>
  </si>
  <si>
    <t>Was the pairing significantly effective?</t>
  </si>
  <si>
    <t>Muscimol 100µM</t>
  </si>
  <si>
    <t>After</t>
  </si>
  <si>
    <t>Friedman test</t>
  </si>
  <si>
    <t>Are means signif. different? (P &lt; 0.05)</t>
  </si>
  <si>
    <t>Number of groups</t>
  </si>
  <si>
    <t>Friedman statistic</t>
  </si>
  <si>
    <t>Data summary</t>
  </si>
  <si>
    <t>Number of treatments</t>
  </si>
  <si>
    <t>Number of rats</t>
  </si>
  <si>
    <t>Rank sum diff.</t>
  </si>
  <si>
    <t>CTRL vs. Muscimol 100µM</t>
  </si>
  <si>
    <t>CTRL vs. After</t>
  </si>
  <si>
    <t>Muscimol 100µM vs. After</t>
  </si>
  <si>
    <t>Test details</t>
  </si>
  <si>
    <t>Rank sum 1</t>
  </si>
  <si>
    <t>Rank sum 2</t>
  </si>
  <si>
    <t>n1</t>
  </si>
  <si>
    <t>n2</t>
  </si>
  <si>
    <t>Data</t>
  </si>
  <si>
    <t>Paired t test</t>
  </si>
  <si>
    <t>t=4.032, df=5</t>
  </si>
  <si>
    <t>Mean of differences</t>
  </si>
  <si>
    <t>SD of differences</t>
  </si>
  <si>
    <t>SEM of differences</t>
  </si>
  <si>
    <t>-15.20 to -3.363</t>
  </si>
  <si>
    <t>R squared (partial eta squared)</t>
  </si>
  <si>
    <t>Correlation coefficient (r)</t>
  </si>
  <si>
    <t>Repeated measures ANOVA summary</t>
  </si>
  <si>
    <t>Assume sphericity?</t>
  </si>
  <si>
    <t>F</t>
  </si>
  <si>
    <t>Statistically significant (P &lt; 0.05)?</t>
  </si>
  <si>
    <t>Geisser-Greenhouse's epsilon</t>
  </si>
  <si>
    <t>R square</t>
  </si>
  <si>
    <t>Was the matching effective?</t>
  </si>
  <si>
    <t>Is there significant matching (P &lt; 0.05)?</t>
  </si>
  <si>
    <t>ANOVA table</t>
  </si>
  <si>
    <t>SS</t>
  </si>
  <si>
    <t>DF</t>
  </si>
  <si>
    <t>MS</t>
  </si>
  <si>
    <t>F (DFn, DFd)</t>
  </si>
  <si>
    <t>F (1.168, 7.006) = 0.1323</t>
  </si>
  <si>
    <t>P=0.7649</t>
  </si>
  <si>
    <t>F (6, 12) = 0.7651</t>
  </si>
  <si>
    <t>P=0.6111</t>
  </si>
  <si>
    <t>Residual (random)</t>
  </si>
  <si>
    <t>Total</t>
  </si>
  <si>
    <t>Number of missing values</t>
  </si>
  <si>
    <t>Treatment</t>
  </si>
  <si>
    <t>Rats</t>
  </si>
  <si>
    <t>Mean Diff.</t>
  </si>
  <si>
    <t>Mean 1</t>
  </si>
  <si>
    <t>Mean 2</t>
  </si>
  <si>
    <t>SE of diff.</t>
  </si>
  <si>
    <t>OFF1</t>
  </si>
  <si>
    <t>ON1</t>
  </si>
  <si>
    <t>OFF2</t>
  </si>
  <si>
    <t>ON2</t>
  </si>
  <si>
    <t>OFF3</t>
  </si>
  <si>
    <t>Approximate</t>
  </si>
  <si>
    <t>OFF1 vs. ON1</t>
  </si>
  <si>
    <t>OFF1 vs. OFF2</t>
  </si>
  <si>
    <t>OFF1 vs. ON2</t>
  </si>
  <si>
    <t>OFF1 vs. OFF3</t>
  </si>
  <si>
    <t>ON1 vs. OFF2</t>
  </si>
  <si>
    <t>ON1 vs. ON2</t>
  </si>
  <si>
    <t>ON1 vs. OFF3</t>
  </si>
  <si>
    <t>OFF2 vs. ON2</t>
  </si>
  <si>
    <t>OFF2 vs. OFF3</t>
  </si>
  <si>
    <t>ON2 vs. OFF3</t>
  </si>
  <si>
    <t>Frequency of 
spont. action potentials (Hz)</t>
  </si>
  <si>
    <t>Rat #</t>
  </si>
  <si>
    <t>Nested t test</t>
  </si>
  <si>
    <t>t=2.136, df=70</t>
  </si>
  <si>
    <t>4.561, 1, 70</t>
  </si>
  <si>
    <t>Difference between means (A - B) ± SEM</t>
  </si>
  <si>
    <t>0.9905 ± 0.4638</t>
  </si>
  <si>
    <t>0.06546 to 1.915</t>
  </si>
  <si>
    <t>Random effects</t>
  </si>
  <si>
    <t>SD</t>
  </si>
  <si>
    <t>Variance</t>
  </si>
  <si>
    <t>Variation within subcolumns</t>
  </si>
  <si>
    <t>Variation among subcolumn means</t>
  </si>
  <si>
    <t>Do the subcolumns differ (within each column)?</t>
  </si>
  <si>
    <t>Chi-square, df</t>
  </si>
  <si>
    <t>Is there significant difference between subcolumns (P &lt; 0.05)?</t>
  </si>
  <si>
    <t>Goodness of fit</t>
  </si>
  <si>
    <t>Degrees of freedom</t>
  </si>
  <si>
    <t>REML criterion</t>
  </si>
  <si>
    <t>Total number of values</t>
  </si>
  <si>
    <t>t=3.103, df=32</t>
  </si>
  <si>
    <t>9.627, 1, 32</t>
  </si>
  <si>
    <t>0.9285 ± 0.2992</t>
  </si>
  <si>
    <t>0.3189 to 1.538</t>
  </si>
  <si>
    <t>2.286, 1</t>
  </si>
  <si>
    <t>Difference between means (Juvenile - Adults) ± SEM</t>
  </si>
  <si>
    <t>Number of ages</t>
  </si>
  <si>
    <t>Frequency of 
Gly-mIPSCs (Hz)</t>
  </si>
  <si>
    <t>Amplitude of 
Gly-mIPSCs (pA)</t>
  </si>
  <si>
    <t>t=0.1969, df=31</t>
  </si>
  <si>
    <t>0.03877, 1, 31</t>
  </si>
  <si>
    <t>0.2434 ± 1.236</t>
  </si>
  <si>
    <t>-2.278 to 2.765</t>
  </si>
  <si>
    <t>0.08697, 1</t>
  </si>
  <si>
    <t>***</t>
  </si>
  <si>
    <t>Mann Whitney test</t>
  </si>
  <si>
    <t>Sum of ranks in column A,B</t>
  </si>
  <si>
    <t>259 , 119</t>
  </si>
  <si>
    <t>Mann-Whitney U</t>
  </si>
  <si>
    <t>Difference between medians</t>
  </si>
  <si>
    <t>72.74, n=14</t>
  </si>
  <si>
    <t>23.33, n=13</t>
  </si>
  <si>
    <t>Difference: Actual</t>
  </si>
  <si>
    <t>Difference: Hodges-Lehmann</t>
  </si>
  <si>
    <t>Median of juvenile</t>
  </si>
  <si>
    <t>Median of adults</t>
  </si>
  <si>
    <t>Play activity 
(% of 5 min record)</t>
  </si>
  <si>
    <t>Path for 10 min (m)</t>
  </si>
  <si>
    <t>Play activity (% of 5 min record)</t>
  </si>
  <si>
    <t>Mean Amplitude of
Gly-eIPSC (pA)</t>
  </si>
  <si>
    <t>PPR Gly-eIPSC (%)</t>
  </si>
  <si>
    <t>177 , 201</t>
  </si>
  <si>
    <t>CV Gly-eIPSC (%)</t>
  </si>
  <si>
    <t>141.8, n=13</t>
  </si>
  <si>
    <t>t=2.139, df=25</t>
  </si>
  <si>
    <t>42.63 ± 19.93</t>
  </si>
  <si>
    <t>1.577 to 83.69</t>
  </si>
  <si>
    <t>3.375, 12, 13</t>
  </si>
  <si>
    <t>120.0, n=14</t>
  </si>
  <si>
    <t>NaCl</t>
  </si>
  <si>
    <t>+ALX5407</t>
  </si>
  <si>
    <t>+Gly</t>
  </si>
  <si>
    <t>+MK801</t>
  </si>
  <si>
    <t>F (2.311, 16.18) = 7.440</t>
  </si>
  <si>
    <t>P=0.0039</t>
  </si>
  <si>
    <t>F (7, 21) = 0.8967</t>
  </si>
  <si>
    <t>P=0.5269</t>
  </si>
  <si>
    <t>Number of light phases</t>
  </si>
  <si>
    <t>+ALX5407+Gly</t>
  </si>
  <si>
    <t>+Strychnine</t>
  </si>
  <si>
    <t>+HA966</t>
  </si>
  <si>
    <t>F (8, 24) = 5.648</t>
  </si>
  <si>
    <t>P=0.0004</t>
  </si>
  <si>
    <t>NaCl vs. +ALX5407+Gly</t>
  </si>
  <si>
    <t>NaCl vs. +Strychnine</t>
  </si>
  <si>
    <t>NaCl vs. +HA966</t>
  </si>
  <si>
    <t>+ALX5407+Gly vs. +Strychnine</t>
  </si>
  <si>
    <t>+ALX5407+Gly vs. +HA966</t>
  </si>
  <si>
    <t>+Strychnine vs. +HA966</t>
  </si>
  <si>
    <t>F (1.903, 15.22) = 1.490</t>
  </si>
  <si>
    <t>P=0.2559</t>
  </si>
  <si>
    <t>F (8, 24) = 1.469</t>
  </si>
  <si>
    <t>P=0.2201</t>
  </si>
  <si>
    <t>F (1.210, 6.052) = 0.2839</t>
  </si>
  <si>
    <t>P=0.6561</t>
  </si>
  <si>
    <t>F (5, 15) = 2.103</t>
  </si>
  <si>
    <t>P=0.1216</t>
  </si>
  <si>
    <t>APV+DNQX</t>
  </si>
  <si>
    <t>0.000 , -28.00</t>
  </si>
  <si>
    <t>Fraction of TTX sensetive EPSCs (%)</t>
  </si>
  <si>
    <t>t=3.947, df=39</t>
  </si>
  <si>
    <t>15.58, 1, 39</t>
  </si>
  <si>
    <t>16.27 ± 4.123</t>
  </si>
  <si>
    <t>7.935 to 24.61</t>
  </si>
  <si>
    <t>1.682, 1</t>
  </si>
  <si>
    <t>Number of age-groups</t>
  </si>
  <si>
    <t>Total number of cells</t>
  </si>
  <si>
    <t>Mean of adults (B)</t>
  </si>
  <si>
    <t>Mean of juvenils (A)</t>
  </si>
  <si>
    <t>Baseline</t>
  </si>
  <si>
    <t>ALX5407</t>
  </si>
  <si>
    <t>t=3.235, df=13</t>
  </si>
  <si>
    <t>1.530 to 7.681</t>
  </si>
  <si>
    <t>Frequency of 
spont. EPSCs (Hz)</t>
  </si>
  <si>
    <t>TTX Frequency of 
spont. EPSCs (Hz)</t>
  </si>
  <si>
    <t>t=0.9850, df=4</t>
  </si>
  <si>
    <t>-0.5527 to 1.160</t>
  </si>
  <si>
    <t>MK-801 Frequency of 
spont. EPSCs (Hz)</t>
  </si>
  <si>
    <t>t=1.346, df=4</t>
  </si>
  <si>
    <t>-6.068 to 2.105</t>
  </si>
  <si>
    <t>Nstim</t>
  </si>
  <si>
    <t>Mean</t>
  </si>
  <si>
    <t>SE</t>
  </si>
  <si>
    <t>N</t>
  </si>
  <si>
    <t>Cum. Amplitude Gly-eIPSC (pA)</t>
  </si>
  <si>
    <t>Best-fit values</t>
  </si>
  <si>
    <t>Slope</t>
  </si>
  <si>
    <t>Y-intercept</t>
  </si>
  <si>
    <t>X-intercept</t>
  </si>
  <si>
    <t>1/slope</t>
  </si>
  <si>
    <t>Std. Error</t>
  </si>
  <si>
    <t>95% Confidence Intervals</t>
  </si>
  <si>
    <t>13.19 to 51.74</t>
  </si>
  <si>
    <t>1.730 to 13.25</t>
  </si>
  <si>
    <t>Goodness of Fit</t>
  </si>
  <si>
    <t>Sy.x</t>
  </si>
  <si>
    <t>Is slope significantly non-zero?</t>
  </si>
  <si>
    <t>DFn, DFd</t>
  </si>
  <si>
    <t>1, 559</t>
  </si>
  <si>
    <t>Deviation from zero?</t>
  </si>
  <si>
    <t>Significant</t>
  </si>
  <si>
    <t>Equation</t>
  </si>
  <si>
    <t>Y = 32.47*X + 1674</t>
  </si>
  <si>
    <t>Y = 7.488*X + 467.1</t>
  </si>
  <si>
    <t>Number of X values</t>
  </si>
  <si>
    <t>Maximum number of Y replicates</t>
  </si>
  <si>
    <t>Linear fiting for Nstim&gt;=50</t>
  </si>
  <si>
    <t>Y intercept 
Gly-eIPSC (pA)</t>
  </si>
  <si>
    <t>t=2.568, df=20</t>
  </si>
  <si>
    <t>-1207 ± 470.0</t>
  </si>
  <si>
    <t>-2187 to -226.4</t>
  </si>
  <si>
    <t>22.50, 10, 10</t>
  </si>
  <si>
    <t>Quantal size
Gly-eIPSC (pA)</t>
  </si>
  <si>
    <t>153 , 100</t>
  </si>
  <si>
    <t>31.79, n=11</t>
  </si>
  <si>
    <t>24.23, n=11</t>
  </si>
  <si>
    <t>RRP
Gly-eIPSC (pA)</t>
  </si>
  <si>
    <t>t=2.842, df=20</t>
  </si>
  <si>
    <t>-28.73 ± 10.11</t>
  </si>
  <si>
    <t>-49.81 to -7.640</t>
  </si>
  <si>
    <t>12.81, 10, 10</t>
  </si>
  <si>
    <t>Data for Gly-eIPSC</t>
  </si>
  <si>
    <t>PPR(%)</t>
  </si>
  <si>
    <t>Release 
probability (%)</t>
  </si>
  <si>
    <t>Comparison of PPR see the Fig 2K</t>
  </si>
  <si>
    <t>Comparison of releas probability</t>
  </si>
  <si>
    <t>129 , 124</t>
  </si>
  <si>
    <t>5.762, n=11</t>
  </si>
  <si>
    <t>5.517, n=11</t>
  </si>
  <si>
    <t>r</t>
  </si>
  <si>
    <t>P (two-tailed)</t>
  </si>
  <si>
    <t>Significant? (alpha = 0.05)</t>
  </si>
  <si>
    <t>Number of XY Pairs</t>
  </si>
  <si>
    <t>Spearman r</t>
  </si>
  <si>
    <t>-0.9122 to -0.5472</t>
  </si>
  <si>
    <t>Number of Gly-neurons per slice</t>
  </si>
  <si>
    <t>t=3.034, df=15</t>
  </si>
  <si>
    <t>-6.341 ± 2.090</t>
  </si>
  <si>
    <t>-10.79 to -1.887</t>
  </si>
  <si>
    <t>1.112, 10, 5</t>
  </si>
  <si>
    <t>Average</t>
  </si>
  <si>
    <t>Cohen's d</t>
  </si>
  <si>
    <t>How Eig is the difference?</t>
  </si>
  <si>
    <t>Difference Eetween means (Juvenile - Adults) ± SEM</t>
  </si>
  <si>
    <t>Variation within suEcolumns</t>
  </si>
  <si>
    <t>Variation among suEcolumn means</t>
  </si>
  <si>
    <t>Do the suEcolumns differ (within each column)?</t>
  </si>
  <si>
    <t>Is there significant difference Eetween suEcolumns (P &lt; 0.05)?</t>
  </si>
  <si>
    <t>NumEer of ages</t>
  </si>
  <si>
    <t>NumEer of rats</t>
  </si>
  <si>
    <t>Total numEer of values</t>
  </si>
  <si>
    <t>Juv. rats</t>
  </si>
  <si>
    <t>Adult rats</t>
  </si>
  <si>
    <t>Juv. mice</t>
  </si>
  <si>
    <t>ANOVA summary</t>
  </si>
  <si>
    <t>Significant diff. among means (P &lt; 0.05)?</t>
  </si>
  <si>
    <t>Brown-Forsythe test</t>
  </si>
  <si>
    <t>12.68 (2, 58)</t>
  </si>
  <si>
    <t>Are SDs significantly different (P &lt; 0.05)?</t>
  </si>
  <si>
    <t>Bartlett's test</t>
  </si>
  <si>
    <t>Bartlett's statistic (corrected)</t>
  </si>
  <si>
    <t>Treatment (between columns)</t>
  </si>
  <si>
    <t>F (2, 58) = 25.10</t>
  </si>
  <si>
    <t>P&lt;0.0001</t>
  </si>
  <si>
    <t>Residual (within columns)</t>
  </si>
  <si>
    <t>Number of treatments (columns)</t>
  </si>
  <si>
    <t>Number of values (total)</t>
  </si>
  <si>
    <t>Tukey's multiple comparisons test</t>
  </si>
  <si>
    <t>95.00% CI of diff.</t>
  </si>
  <si>
    <t>Significant?</t>
  </si>
  <si>
    <t>Summary</t>
  </si>
  <si>
    <t>Adjusted P Value</t>
  </si>
  <si>
    <t>Mice vs. Young before</t>
  </si>
  <si>
    <t>-48.28 to -17.15</t>
  </si>
  <si>
    <t>A-B</t>
  </si>
  <si>
    <t>Mice vs. Adults Before</t>
  </si>
  <si>
    <t>-21.79 to 15.20</t>
  </si>
  <si>
    <t>A-C</t>
  </si>
  <si>
    <t>Young before vs. Adults Before</t>
  </si>
  <si>
    <t>16.90 to 41.94</t>
  </si>
  <si>
    <t>B-C</t>
  </si>
  <si>
    <t>q</t>
  </si>
  <si>
    <t>Kruskal-Wallis test</t>
  </si>
  <si>
    <t>Do the medians vary signif. (P &lt; 0.05)?</t>
  </si>
  <si>
    <t>Kruskal-Wallis statistic</t>
  </si>
  <si>
    <t>Dunn's multiple comparisons test</t>
  </si>
  <si>
    <t>Mean rank diff.</t>
  </si>
  <si>
    <t>&gt;0.9999</t>
  </si>
  <si>
    <t>Mean rank 1</t>
  </si>
  <si>
    <t>Mean rank 2</t>
  </si>
  <si>
    <t>Ano-genital sniffing
(% of 5 min record)</t>
  </si>
  <si>
    <t>A-D</t>
  </si>
  <si>
    <t>A-E</t>
  </si>
  <si>
    <t>B-D</t>
  </si>
  <si>
    <t>B-E</t>
  </si>
  <si>
    <t>C-D</t>
  </si>
  <si>
    <t>C-E</t>
  </si>
  <si>
    <t>D-E</t>
  </si>
  <si>
    <t>NaCl vs. ALX</t>
  </si>
  <si>
    <t>-40.21 to 3.610</t>
  </si>
  <si>
    <t>NaCl vs. ALX+Gly</t>
  </si>
  <si>
    <t>-61.66 to -7.834</t>
  </si>
  <si>
    <t>NaCl vs. MK801</t>
  </si>
  <si>
    <t>-24.66 to 28.98</t>
  </si>
  <si>
    <t>ALX vs. ALX+Gly</t>
  </si>
  <si>
    <t>-45.37 to 12.47</t>
  </si>
  <si>
    <t>ALX vs. MK801</t>
  </si>
  <si>
    <t>-17.54 to 58.46</t>
  </si>
  <si>
    <t>ALX+Gly vs. MK801</t>
  </si>
  <si>
    <t>3.803 to 70.02</t>
  </si>
  <si>
    <t>F (3, 24) = 5.887</t>
  </si>
  <si>
    <t>P=0.0037</t>
  </si>
  <si>
    <t>Individual (between rows)</t>
  </si>
  <si>
    <t>Number of subjects (rows)</t>
  </si>
  <si>
    <t>-39.93 to -0.8264</t>
  </si>
  <si>
    <t>-38.54 to 0.5626</t>
  </si>
  <si>
    <t>-17.00 to 22.10</t>
  </si>
  <si>
    <t>-18.16 to 20.94</t>
  </si>
  <si>
    <t>3.379 to 42.48</t>
  </si>
  <si>
    <t>1.990 to 41.09</t>
  </si>
  <si>
    <t xml:space="preserve">  NaCl vs. +ALX5407</t>
  </si>
  <si>
    <t xml:space="preserve">  NaCl vs. +Gly</t>
  </si>
  <si>
    <t xml:space="preserve">  NaCl vs. +MK801</t>
  </si>
  <si>
    <t xml:space="preserve">  +ALX5407 vs. +Gly</t>
  </si>
  <si>
    <t xml:space="preserve">  +ALX5407 vs. +MK801</t>
  </si>
  <si>
    <t xml:space="preserve">  +Gly vs. +MK801</t>
  </si>
  <si>
    <t>HA966</t>
  </si>
  <si>
    <t xml:space="preserve">    KS distance</t>
  </si>
  <si>
    <t xml:space="preserve">    P value</t>
  </si>
  <si>
    <t xml:space="preserve">    Passed normality test (alpha=0.05)?</t>
  </si>
  <si>
    <t xml:space="preserve">    P value summary</t>
  </si>
  <si>
    <t xml:space="preserve">    Significantly different (P &lt; 0.05)?</t>
  </si>
  <si>
    <t xml:space="preserve">    One- or two-tailed P value?</t>
  </si>
  <si>
    <t xml:space="preserve">    t, df</t>
  </si>
  <si>
    <t>t=5.409, df=13</t>
  </si>
  <si>
    <t xml:space="preserve">    Number of pairs</t>
  </si>
  <si>
    <t>t=3.608, df=17</t>
  </si>
  <si>
    <t>t=5.295, df=15</t>
  </si>
  <si>
    <t>t=5.718, df=11</t>
  </si>
  <si>
    <t>E/I (%)</t>
  </si>
  <si>
    <t>t=3.152, df=11</t>
  </si>
  <si>
    <t>t=0.6762, df=12</t>
  </si>
  <si>
    <t>sEPSCs</t>
  </si>
  <si>
    <t>sIPSCs</t>
  </si>
  <si>
    <t>HA966 sensetive fraction (%)</t>
  </si>
  <si>
    <t>t=4.408, df=30</t>
  </si>
  <si>
    <t>t=0.1083, df=26</t>
  </si>
  <si>
    <t>Frequency of 
spont. IPSCs (Hz)</t>
  </si>
  <si>
    <t xml:space="preserve">  Kolmogorov-Smirnov test</t>
  </si>
  <si>
    <t xml:space="preserve">    Exact or approximate P value?</t>
  </si>
  <si>
    <t xml:space="preserve">    Sum of positive, negative ranks</t>
  </si>
  <si>
    <t>0.000 , -55.00</t>
  </si>
  <si>
    <t xml:space="preserve">    Sum of signed ranks (W)</t>
  </si>
  <si>
    <t xml:space="preserve">    Number of ties (ignored)</t>
  </si>
  <si>
    <t xml:space="preserve">    Median</t>
  </si>
  <si>
    <t xml:space="preserve">    rs (Spearman)</t>
  </si>
  <si>
    <t xml:space="preserve">    P value (one tailed)</t>
  </si>
  <si>
    <t xml:space="preserve">    Was the pairing significantly effective?</t>
  </si>
  <si>
    <t>25.00 , -20.00</t>
  </si>
  <si>
    <t>F (2.328, 13.97) = 4.560</t>
  </si>
  <si>
    <t>P=0.0258</t>
  </si>
  <si>
    <t>F (6, 24) = 2.812</t>
  </si>
  <si>
    <t>P=0.0324</t>
  </si>
  <si>
    <t>-3.931 to 6.730</t>
  </si>
  <si>
    <t>-0.1652 to 5.534</t>
  </si>
  <si>
    <t>2.090 to 6.694</t>
  </si>
  <si>
    <t>0.1861 to 7.175</t>
  </si>
  <si>
    <t>-4.389 to 6.959</t>
  </si>
  <si>
    <t>-1.627 to 7.612</t>
  </si>
  <si>
    <t>-3.873 to 8.435</t>
  </si>
  <si>
    <t>-2.348 to 5.763</t>
  </si>
  <si>
    <t>-3.847 to 5.839</t>
  </si>
  <si>
    <t>-3.294 to 1.872</t>
  </si>
  <si>
    <t xml:space="preserve">  Assume sphericity?</t>
  </si>
  <si>
    <t xml:space="preserve">  F</t>
  </si>
  <si>
    <t xml:space="preserve">  P value</t>
  </si>
  <si>
    <t xml:space="preserve">  P value summary</t>
  </si>
  <si>
    <t xml:space="preserve">  Statistically significant (P &lt; 0.05)?</t>
  </si>
  <si>
    <t xml:space="preserve">  Geisser-Greenhouse's epsilon</t>
  </si>
  <si>
    <t xml:space="preserve">  R square</t>
  </si>
  <si>
    <t xml:space="preserve">  Is there significant matching (P &lt; 0.05)?</t>
  </si>
  <si>
    <t xml:space="preserve">  Treatment (between columns)</t>
  </si>
  <si>
    <t>F (2.521, 15.12) = 6.479</t>
  </si>
  <si>
    <t>P=0.0065</t>
  </si>
  <si>
    <t xml:space="preserve">  Individual (between rows)</t>
  </si>
  <si>
    <t>F (6, 24) = 1.531</t>
  </si>
  <si>
    <t>P=0.2109</t>
  </si>
  <si>
    <t xml:space="preserve">  Residual (random)</t>
  </si>
  <si>
    <t xml:space="preserve">  Total</t>
  </si>
  <si>
    <t xml:space="preserve">  OFF1 vs. ON1</t>
  </si>
  <si>
    <t>-18.99 to 10.98</t>
  </si>
  <si>
    <t xml:space="preserve">  OFF1 vs. OFF2</t>
  </si>
  <si>
    <t>-14.08 to 33.02</t>
  </si>
  <si>
    <t xml:space="preserve">  OFF1 vs. ON2</t>
  </si>
  <si>
    <t>-7.910 to 34.34</t>
  </si>
  <si>
    <t xml:space="preserve">  OFF1 vs. OFF3</t>
  </si>
  <si>
    <t>-4.688 to 31.97</t>
  </si>
  <si>
    <t xml:space="preserve">  ON1 vs. OFF2</t>
  </si>
  <si>
    <t>-2.425 to 29.38</t>
  </si>
  <si>
    <t xml:space="preserve">  ON1 vs. ON2</t>
  </si>
  <si>
    <t>3.443 to 31.00</t>
  </si>
  <si>
    <t xml:space="preserve">  ON1 vs. OFF3</t>
  </si>
  <si>
    <t>2.133 to 33.16</t>
  </si>
  <si>
    <t xml:space="preserve">  OFF2 vs. ON2</t>
  </si>
  <si>
    <t>-12.15 to 19.65</t>
  </si>
  <si>
    <t xml:space="preserve">  OFF2 vs. OFF3</t>
  </si>
  <si>
    <t>-9.776 to 18.12</t>
  </si>
  <si>
    <t xml:space="preserve">  ON2 vs. OFF3</t>
  </si>
  <si>
    <t>-9.800 to 10.65</t>
  </si>
  <si>
    <t xml:space="preserve"> Path for 2 min (m)</t>
  </si>
  <si>
    <t>% time in central area</t>
  </si>
  <si>
    <t xml:space="preserve"> KS distance</t>
  </si>
  <si>
    <t xml:space="preserve">  Exact or approximate P value?</t>
  </si>
  <si>
    <t xml:space="preserve">  Are means signif. different? (P &lt; 0.05)</t>
  </si>
  <si>
    <t xml:space="preserve">  Number of groups</t>
  </si>
  <si>
    <t xml:space="preserve">  Friedman statistic</t>
  </si>
  <si>
    <t>Density on NeuN+ cells</t>
  </si>
  <si>
    <t>t=0.5411, df=15</t>
  </si>
  <si>
    <t xml:space="preserve">    Mean of column A</t>
  </si>
  <si>
    <t xml:space="preserve">    Mean of column B</t>
  </si>
  <si>
    <t xml:space="preserve">    Difference between means (B - A) ± SEM</t>
  </si>
  <si>
    <t>68.84 ± 127.2</t>
  </si>
  <si>
    <t xml:space="preserve">    95% confidence interval</t>
  </si>
  <si>
    <t>-202.3 to 340.0</t>
  </si>
  <si>
    <t xml:space="preserve">    R squared (eta squared)</t>
  </si>
  <si>
    <t xml:space="preserve">    F, DFn, Dfd</t>
  </si>
  <si>
    <t>2.184, 5, 10</t>
  </si>
  <si>
    <t>Ano-genital sniffing (% of 5 min record)</t>
  </si>
  <si>
    <t xml:space="preserve">  Number of treatments (columns)</t>
  </si>
  <si>
    <t xml:space="preserve">  Number of subjects (rows)</t>
  </si>
  <si>
    <t>F (1.747, 13.97) = 3.675</t>
  </si>
  <si>
    <t>P=0.0570</t>
  </si>
  <si>
    <t>F (8, 24) = 2.421</t>
  </si>
  <si>
    <t>P=0.0448</t>
  </si>
  <si>
    <t xml:space="preserve">  Number of missing values</t>
  </si>
  <si>
    <t>Before BMI</t>
  </si>
  <si>
    <t>After BMI</t>
  </si>
  <si>
    <t>Mean sEPSCs frequency (Hz)</t>
  </si>
  <si>
    <t>t=4.597, df=6</t>
  </si>
  <si>
    <t xml:space="preserve">    Mean of differences</t>
  </si>
  <si>
    <t xml:space="preserve">    SD of differences</t>
  </si>
  <si>
    <t xml:space="preserve">    SEM of differences</t>
  </si>
  <si>
    <t>1.583 to 5.186</t>
  </si>
  <si>
    <t xml:space="preserve">    R squared (partial eta squared)</t>
  </si>
  <si>
    <t xml:space="preserve">    Correlation coefficient (r)</t>
  </si>
  <si>
    <t>Caudal PAG</t>
  </si>
  <si>
    <t>Intermedial PAG</t>
  </si>
  <si>
    <t>Rostral PAG</t>
  </si>
  <si>
    <t>Tonic Gaba currents (pA)</t>
  </si>
  <si>
    <t>Linear mixed model fit by REML. t-tests use Satterthwaite's method ['lmerModLmerTest']</t>
  </si>
  <si>
    <t xml:space="preserve">   Data: d</t>
  </si>
  <si>
    <t>REML criterion at convergence: 526.3</t>
  </si>
  <si>
    <t xml:space="preserve">Scaled residuals: </t>
  </si>
  <si>
    <t xml:space="preserve">    Min      1Q  Median      3Q     Max </t>
  </si>
  <si>
    <t xml:space="preserve">-1.0850 -0.5306 -0.2187  0.2793  2.7419 </t>
  </si>
  <si>
    <t>Random effects:</t>
  </si>
  <si>
    <t xml:space="preserve"> Groups   Name        Variance Std.Dev.</t>
  </si>
  <si>
    <t xml:space="preserve"> Rat      (Intercept) 111.5    10.56   </t>
  </si>
  <si>
    <t xml:space="preserve"> Residual             202.4    14.23   </t>
  </si>
  <si>
    <t>Number of obs: 64</t>
  </si>
  <si>
    <t xml:space="preserve"> groups:  Rat</t>
  </si>
  <si>
    <t>Fixed effects:</t>
  </si>
  <si>
    <t>Estimate</t>
  </si>
  <si>
    <t>df</t>
  </si>
  <si>
    <t>t value</t>
  </si>
  <si>
    <t>Pr(&gt;|t|)</t>
  </si>
  <si>
    <t>(Intercept)</t>
  </si>
  <si>
    <t>Age</t>
  </si>
  <si>
    <t>---</t>
  </si>
  <si>
    <t>Signif. codes:  0 ‘***’ 0.001 ‘**’ 0.01 ‘*’ 0.05 ‘.’ 0.1 ‘ ’ 1</t>
  </si>
  <si>
    <t>Correlation of Fixed Effects:</t>
  </si>
  <si>
    <t xml:space="preserve">    (Intr) CR    </t>
  </si>
  <si>
    <t xml:space="preserve">CR  -0.459       </t>
  </si>
  <si>
    <t>Age -0.482  0.023</t>
  </si>
  <si>
    <t>&gt; emmeans(r3</t>
  </si>
  <si>
    <t xml:space="preserve"> pairwise ~Age</t>
  </si>
  <si>
    <t xml:space="preserve"> adjust = "tukey")</t>
  </si>
  <si>
    <t>$emmeans</t>
  </si>
  <si>
    <t xml:space="preserve"> Age emmean    SE  df asymp.LCL asymp.UCL</t>
  </si>
  <si>
    <t xml:space="preserve">   0  -2.02 0.173 Inf     -2.36     -1.68</t>
  </si>
  <si>
    <t xml:space="preserve">   1  -2.07 0.263 Inf     -2.58     -1.55</t>
  </si>
  <si>
    <t xml:space="preserve">Results are given on the log (not the response) scale. </t>
  </si>
  <si>
    <t xml:space="preserve">Confidence level used: 0.95 </t>
  </si>
  <si>
    <t>$contrasts</t>
  </si>
  <si>
    <t xml:space="preserve"> contrast estimate    SE  df z.ratio p.value</t>
  </si>
  <si>
    <t xml:space="preserve"> 0 - 1       0.044 0.286 Inf   0.154  0.8779</t>
  </si>
  <si>
    <t>Juvenile rats</t>
  </si>
  <si>
    <t>Formula: Igaba ~ CIR + Age + (1 | Rat)</t>
  </si>
  <si>
    <t>CIR</t>
  </si>
  <si>
    <t xml:space="preserve">Results are averaged over the levels of: CIR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</si>
</sst>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4" fontId="0" fillId="0" borderId="0" xfId="0" applyNumberFormat="1"/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3" fillId="0" borderId="0" xfId="0" applyFont="1" applyAlignment="1">
      <alignment horizontal="center" wrapText="1"/>
    </xf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0" fillId="2" borderId="0" xfId="0" applyFill="1"/>
    <xf numFmtId="0" fontId="2" fillId="3" borderId="0" xfId="1" applyFill="1" applyAlignment="1">
      <alignment horizontal="center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1" fillId="0" borderId="0" xfId="0" applyFont="1"/>
    <xf numFmtId="0" fontId="0" fillId="2" borderId="0" xfId="0" applyFill="1" applyAlignment="1">
      <alignment horizontal="center"/>
    </xf>
    <xf numFmtId="2" fontId="9" fillId="0" borderId="0" xfId="0" applyNumberFormat="1" applyFont="1"/>
    <xf numFmtId="11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Normal" xfId="0" builtinId="0"/>
    <cellStyle name="Обычный_Лист1" xfId="1" xr:uid="{23EF871E-1711-4629-A595-14BDD8FAEB52}"/>
  </cellStyles>
  <dxfs count="0"/>
  <tableStyles count="1" defaultTableStyle="TableStyleMedium2" defaultPivotStyle="PivotStyleLight16">
    <tableStyle name="Invisible" pivot="0" table="0" count="0" xr9:uid="{C4CC4B33-7211-4F5A-97B9-2CC7F7FFC78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9D5BE-F27E-42E7-A5A5-9F3BE2A905D2}">
  <dimension ref="A1:AP51"/>
  <sheetViews>
    <sheetView workbookViewId="0"/>
  </sheetViews>
  <sheetFormatPr defaultRowHeight="14.4" x14ac:dyDescent="0.3"/>
  <cols>
    <col min="6" max="6" width="30.6640625" bestFit="1" customWidth="1"/>
  </cols>
  <sheetData>
    <row r="1" spans="1:42" ht="30" customHeight="1" x14ac:dyDescent="0.3">
      <c r="B1" s="29" t="s">
        <v>164</v>
      </c>
      <c r="C1" s="29"/>
      <c r="D1" s="23"/>
      <c r="E1" s="1"/>
      <c r="F1" s="1"/>
      <c r="G1" s="5" t="s">
        <v>301</v>
      </c>
      <c r="H1" s="5" t="s">
        <v>299</v>
      </c>
      <c r="I1" s="1" t="s">
        <v>300</v>
      </c>
      <c r="AB1" s="5" t="s">
        <v>30</v>
      </c>
      <c r="AC1" s="5" t="s">
        <v>31</v>
      </c>
      <c r="AD1" s="1"/>
      <c r="AE1" s="1"/>
      <c r="AF1" s="5" t="s">
        <v>30</v>
      </c>
      <c r="AG1" s="5" t="s">
        <v>31</v>
      </c>
      <c r="AI1" s="6" t="s">
        <v>30</v>
      </c>
      <c r="AJ1" s="7" t="s">
        <v>49</v>
      </c>
      <c r="AK1" s="6" t="s">
        <v>50</v>
      </c>
      <c r="AN1" s="6" t="s">
        <v>30</v>
      </c>
      <c r="AO1" s="7" t="s">
        <v>49</v>
      </c>
      <c r="AP1" s="6" t="s">
        <v>50</v>
      </c>
    </row>
    <row r="2" spans="1:42" x14ac:dyDescent="0.3">
      <c r="B2" s="5" t="s">
        <v>301</v>
      </c>
      <c r="C2" s="5" t="s">
        <v>299</v>
      </c>
      <c r="D2" s="1" t="s">
        <v>300</v>
      </c>
      <c r="F2" s="4" t="s">
        <v>2</v>
      </c>
      <c r="G2" s="2"/>
      <c r="H2" s="2"/>
      <c r="I2" s="2"/>
    </row>
    <row r="3" spans="1:42" x14ac:dyDescent="0.3">
      <c r="A3" s="21" t="s">
        <v>289</v>
      </c>
      <c r="B3" s="21">
        <f>ABS((B4-C4)/SQRT(((B6-1)*B5*B5*B6+(C6-1)*C5*C5*C6)/(B6+C6-2)))</f>
        <v>2.0231444169303341</v>
      </c>
      <c r="C3" s="21">
        <f>ABS((C4-D4)/SQRT(((C6-1)*C5*C5*C6+(D6-1)*D5*D5*D6)/(C6+D6-2)))</f>
        <v>1.8886123279355249</v>
      </c>
      <c r="D3" s="21">
        <f>ABS((D4-B4)/SQRT(((D6-1)*D5*D5*D6+(B6-1)*B5*B5*B6)/(D6+B6-2)))</f>
        <v>1.7160717164892343</v>
      </c>
      <c r="F3" s="3" t="s">
        <v>3</v>
      </c>
      <c r="G3" s="2">
        <v>0.2041</v>
      </c>
      <c r="H3" s="2">
        <v>6.3270000000000007E-2</v>
      </c>
      <c r="I3" s="2">
        <v>0.18029999999999999</v>
      </c>
    </row>
    <row r="4" spans="1:42" x14ac:dyDescent="0.3">
      <c r="A4" s="22" t="s">
        <v>288</v>
      </c>
      <c r="B4" s="22">
        <f t="shared" ref="B4:C4" si="0">AVERAGE(B7:B999)</f>
        <v>0.72203094395773215</v>
      </c>
      <c r="C4" s="22">
        <f t="shared" si="0"/>
        <v>33.434555587861489</v>
      </c>
      <c r="D4" s="22">
        <f t="shared" ref="D4" si="1">AVERAGE(D7:D999)</f>
        <v>4.0148627133733692</v>
      </c>
      <c r="F4" s="3" t="s">
        <v>4</v>
      </c>
      <c r="G4" s="2" t="s">
        <v>5</v>
      </c>
      <c r="H4" s="2" t="s">
        <v>5</v>
      </c>
      <c r="I4" s="2" t="s">
        <v>5</v>
      </c>
    </row>
    <row r="5" spans="1:42" x14ac:dyDescent="0.3">
      <c r="A5" s="22" t="s">
        <v>230</v>
      </c>
      <c r="B5" s="22">
        <f t="shared" ref="B5:C5" si="2">STDEV(B7:B999)/SQRT(B6)</f>
        <v>0.15376532507548474</v>
      </c>
      <c r="C5" s="22">
        <f t="shared" si="2"/>
        <v>2.5435518743477319</v>
      </c>
      <c r="D5" s="22">
        <f t="shared" ref="D5" si="3">STDEV(D7:D999)/SQRT(D6)</f>
        <v>0.75156754210626686</v>
      </c>
      <c r="F5" s="3" t="s">
        <v>6</v>
      </c>
      <c r="G5" s="2" t="s">
        <v>7</v>
      </c>
      <c r="H5" s="2" t="s">
        <v>7</v>
      </c>
      <c r="I5" s="2" t="s">
        <v>7</v>
      </c>
    </row>
    <row r="6" spans="1:42" x14ac:dyDescent="0.3">
      <c r="A6" s="22" t="s">
        <v>231</v>
      </c>
      <c r="B6" s="22">
        <f t="shared" ref="B6:C6" si="4">COUNT(B7:B999)</f>
        <v>6</v>
      </c>
      <c r="C6" s="22">
        <f t="shared" si="4"/>
        <v>45</v>
      </c>
      <c r="D6" s="22">
        <f t="shared" ref="D6" si="5">COUNT(D7:D999)</f>
        <v>10</v>
      </c>
      <c r="F6" s="3" t="s">
        <v>8</v>
      </c>
      <c r="G6" s="2" t="s">
        <v>9</v>
      </c>
      <c r="H6" s="2" t="s">
        <v>9</v>
      </c>
      <c r="I6" s="2" t="s">
        <v>9</v>
      </c>
    </row>
    <row r="7" spans="1:42" x14ac:dyDescent="0.3">
      <c r="B7">
        <v>1.1332467157499597</v>
      </c>
      <c r="C7">
        <v>12.910081020055753</v>
      </c>
      <c r="D7">
        <v>5.7697642163661582</v>
      </c>
    </row>
    <row r="8" spans="1:42" x14ac:dyDescent="0.3">
      <c r="B8">
        <v>1.1260285838024988</v>
      </c>
      <c r="C8">
        <v>22.437942033005132</v>
      </c>
      <c r="D8">
        <v>1.9137428928026625</v>
      </c>
      <c r="F8" s="4" t="s">
        <v>302</v>
      </c>
      <c r="G8" s="25"/>
      <c r="H8" s="25"/>
      <c r="I8" s="25"/>
      <c r="J8" s="25"/>
      <c r="K8" s="25"/>
    </row>
    <row r="9" spans="1:42" x14ac:dyDescent="0.3">
      <c r="B9">
        <v>0.44056045067169108</v>
      </c>
      <c r="C9">
        <v>29.530022633470896</v>
      </c>
      <c r="D9">
        <v>1.4283733185411145</v>
      </c>
      <c r="F9" s="24" t="s">
        <v>78</v>
      </c>
      <c r="G9" s="25">
        <v>25.1</v>
      </c>
      <c r="H9" s="25"/>
      <c r="I9" s="25"/>
      <c r="J9" s="25"/>
      <c r="K9" s="25"/>
    </row>
    <row r="10" spans="1:42" x14ac:dyDescent="0.3">
      <c r="B10">
        <v>0.87389859887329913</v>
      </c>
      <c r="C10">
        <v>10.962671905697444</v>
      </c>
      <c r="D10">
        <v>5.1872399445214983</v>
      </c>
      <c r="F10" s="24" t="s">
        <v>4</v>
      </c>
      <c r="G10" s="25" t="s">
        <v>11</v>
      </c>
      <c r="H10" s="25"/>
      <c r="I10" s="25"/>
      <c r="J10" s="25"/>
      <c r="K10" s="25"/>
    </row>
    <row r="11" spans="1:42" x14ac:dyDescent="0.3">
      <c r="B11">
        <v>0.52008090147356478</v>
      </c>
      <c r="C11">
        <v>2.5166253748859044</v>
      </c>
      <c r="D11">
        <v>2.1772292331160865</v>
      </c>
      <c r="F11" s="24" t="s">
        <v>8</v>
      </c>
      <c r="G11" s="25" t="s">
        <v>12</v>
      </c>
      <c r="H11" s="25"/>
      <c r="I11" s="25"/>
      <c r="J11" s="25"/>
      <c r="K11" s="25"/>
    </row>
    <row r="12" spans="1:42" x14ac:dyDescent="0.3">
      <c r="B12">
        <v>0.2383704131753791</v>
      </c>
      <c r="C12">
        <v>42.07384786229872</v>
      </c>
      <c r="D12">
        <v>6.934812760055479</v>
      </c>
      <c r="F12" s="24" t="s">
        <v>303</v>
      </c>
      <c r="G12" s="25" t="s">
        <v>7</v>
      </c>
      <c r="H12" s="25"/>
      <c r="I12" s="25"/>
      <c r="J12" s="25"/>
      <c r="K12" s="25"/>
    </row>
    <row r="13" spans="1:42" x14ac:dyDescent="0.3">
      <c r="B13" s="2"/>
      <c r="C13">
        <v>29.07653910149752</v>
      </c>
      <c r="D13">
        <v>8.1253466444814197</v>
      </c>
      <c r="F13" s="24" t="s">
        <v>81</v>
      </c>
      <c r="G13" s="25">
        <v>0.46400000000000002</v>
      </c>
      <c r="H13" s="25"/>
      <c r="I13" s="25"/>
      <c r="J13" s="25"/>
      <c r="K13" s="25"/>
    </row>
    <row r="14" spans="1:42" x14ac:dyDescent="0.3">
      <c r="B14" s="2"/>
      <c r="C14">
        <v>66.786853418388574</v>
      </c>
      <c r="D14">
        <v>1.5668330560177446</v>
      </c>
      <c r="F14" s="24"/>
      <c r="G14" s="25"/>
      <c r="H14" s="25"/>
      <c r="I14" s="25"/>
      <c r="J14" s="25"/>
      <c r="K14" s="25"/>
    </row>
    <row r="15" spans="1:42" x14ac:dyDescent="0.3">
      <c r="B15" s="2"/>
      <c r="C15">
        <v>20.468728331715436</v>
      </c>
      <c r="D15">
        <v>3.5506241331484052</v>
      </c>
      <c r="F15" s="24" t="s">
        <v>304</v>
      </c>
      <c r="G15" s="25"/>
      <c r="H15" s="25"/>
      <c r="I15" s="25"/>
      <c r="J15" s="25"/>
      <c r="K15" s="25"/>
    </row>
    <row r="16" spans="1:42" x14ac:dyDescent="0.3">
      <c r="B16" s="2"/>
      <c r="C16">
        <v>36.402718069615865</v>
      </c>
      <c r="D16">
        <v>3.494660934683123</v>
      </c>
      <c r="F16" s="24" t="s">
        <v>88</v>
      </c>
      <c r="G16" s="25" t="s">
        <v>305</v>
      </c>
      <c r="H16" s="25"/>
      <c r="I16" s="25"/>
      <c r="J16" s="25"/>
      <c r="K16" s="25"/>
    </row>
    <row r="17" spans="3:11" x14ac:dyDescent="0.3">
      <c r="C17">
        <v>56.871446401331298</v>
      </c>
      <c r="F17" s="24" t="s">
        <v>4</v>
      </c>
      <c r="G17" s="25" t="s">
        <v>11</v>
      </c>
      <c r="H17" s="25"/>
      <c r="I17" s="25"/>
      <c r="J17" s="25"/>
      <c r="K17" s="25"/>
    </row>
    <row r="18" spans="3:11" x14ac:dyDescent="0.3">
      <c r="C18">
        <v>10.748959778085993</v>
      </c>
      <c r="F18" s="24" t="s">
        <v>8</v>
      </c>
      <c r="G18" s="25" t="s">
        <v>12</v>
      </c>
      <c r="H18" s="25"/>
      <c r="I18" s="25"/>
      <c r="J18" s="25"/>
      <c r="K18" s="25"/>
    </row>
    <row r="19" spans="3:11" x14ac:dyDescent="0.3">
      <c r="C19">
        <v>54.763555678824019</v>
      </c>
      <c r="F19" s="24" t="s">
        <v>306</v>
      </c>
      <c r="G19" s="25" t="s">
        <v>7</v>
      </c>
      <c r="H19" s="25"/>
      <c r="I19" s="25"/>
      <c r="J19" s="25"/>
      <c r="K19" s="25"/>
    </row>
    <row r="20" spans="3:11" x14ac:dyDescent="0.3">
      <c r="C20">
        <v>25.225350159478577</v>
      </c>
      <c r="F20" s="24"/>
      <c r="G20" s="25"/>
      <c r="H20" s="25"/>
      <c r="I20" s="25"/>
      <c r="J20" s="25"/>
      <c r="K20" s="25"/>
    </row>
    <row r="21" spans="3:11" x14ac:dyDescent="0.3">
      <c r="C21">
        <v>27.000416031063654</v>
      </c>
      <c r="F21" s="24" t="s">
        <v>307</v>
      </c>
      <c r="G21" s="25"/>
      <c r="H21" s="25"/>
      <c r="I21" s="25"/>
      <c r="J21" s="25"/>
      <c r="K21" s="25"/>
    </row>
    <row r="22" spans="3:11" x14ac:dyDescent="0.3">
      <c r="C22">
        <v>20.538066842324262</v>
      </c>
      <c r="F22" s="24" t="s">
        <v>308</v>
      </c>
      <c r="G22" s="25">
        <v>54.93</v>
      </c>
      <c r="H22" s="25"/>
      <c r="I22" s="25"/>
      <c r="J22" s="25"/>
      <c r="K22" s="25"/>
    </row>
    <row r="23" spans="3:11" x14ac:dyDescent="0.3">
      <c r="C23">
        <v>11.52406046318125</v>
      </c>
      <c r="F23" s="24" t="s">
        <v>4</v>
      </c>
      <c r="G23" s="25" t="s">
        <v>11</v>
      </c>
      <c r="H23" s="25"/>
      <c r="I23" s="25"/>
      <c r="J23" s="25"/>
      <c r="K23" s="25"/>
    </row>
    <row r="24" spans="3:11" x14ac:dyDescent="0.3">
      <c r="C24">
        <v>41.650485436893206</v>
      </c>
      <c r="D24" s="2"/>
      <c r="F24" s="24" t="s">
        <v>8</v>
      </c>
      <c r="G24" s="25" t="s">
        <v>12</v>
      </c>
      <c r="H24" s="25"/>
      <c r="I24" s="25"/>
      <c r="J24" s="25"/>
      <c r="K24" s="25"/>
    </row>
    <row r="25" spans="3:11" x14ac:dyDescent="0.3">
      <c r="C25">
        <v>34.993065187239949</v>
      </c>
      <c r="F25" s="24" t="s">
        <v>306</v>
      </c>
      <c r="G25" s="25" t="s">
        <v>7</v>
      </c>
      <c r="H25" s="25"/>
      <c r="I25" s="25"/>
      <c r="J25" s="25"/>
      <c r="K25" s="25"/>
    </row>
    <row r="26" spans="3:11" x14ac:dyDescent="0.3">
      <c r="C26">
        <v>32.228719948018195</v>
      </c>
      <c r="F26" s="24"/>
      <c r="G26" s="25"/>
      <c r="H26" s="25"/>
      <c r="I26" s="25"/>
      <c r="J26" s="25"/>
      <c r="K26" s="25"/>
    </row>
    <row r="27" spans="3:11" x14ac:dyDescent="0.3">
      <c r="C27">
        <v>29.4109396914446</v>
      </c>
      <c r="F27" s="24" t="s">
        <v>84</v>
      </c>
      <c r="G27" s="25" t="s">
        <v>85</v>
      </c>
      <c r="H27" s="25" t="s">
        <v>86</v>
      </c>
      <c r="I27" s="25" t="s">
        <v>87</v>
      </c>
      <c r="J27" s="25" t="s">
        <v>88</v>
      </c>
      <c r="K27" s="25" t="s">
        <v>4</v>
      </c>
    </row>
    <row r="28" spans="3:11" x14ac:dyDescent="0.3">
      <c r="C28">
        <v>45.852981969486827</v>
      </c>
      <c r="F28" s="24" t="s">
        <v>309</v>
      </c>
      <c r="G28" s="25">
        <v>11132</v>
      </c>
      <c r="H28" s="25">
        <v>2</v>
      </c>
      <c r="I28" s="25">
        <v>5566</v>
      </c>
      <c r="J28" s="25" t="s">
        <v>310</v>
      </c>
      <c r="K28" s="25" t="s">
        <v>311</v>
      </c>
    </row>
    <row r="29" spans="3:11" x14ac:dyDescent="0.3">
      <c r="C29">
        <v>31.816920943134537</v>
      </c>
      <c r="F29" s="24" t="s">
        <v>312</v>
      </c>
      <c r="G29" s="25">
        <v>12861</v>
      </c>
      <c r="H29" s="25">
        <v>58</v>
      </c>
      <c r="I29" s="25">
        <v>221.7</v>
      </c>
      <c r="J29" s="25"/>
      <c r="K29" s="25"/>
    </row>
    <row r="30" spans="3:11" x14ac:dyDescent="0.3">
      <c r="C30">
        <v>31.641708264004436</v>
      </c>
      <c r="F30" s="24" t="s">
        <v>94</v>
      </c>
      <c r="G30" s="25">
        <v>23994</v>
      </c>
      <c r="H30" s="25">
        <v>60</v>
      </c>
      <c r="I30" s="25"/>
      <c r="J30" s="25"/>
      <c r="K30" s="25"/>
    </row>
    <row r="31" spans="3:11" x14ac:dyDescent="0.3">
      <c r="C31">
        <v>11.121897101650221</v>
      </c>
      <c r="F31" s="24"/>
      <c r="G31" s="25"/>
      <c r="H31" s="25"/>
      <c r="I31" s="25"/>
      <c r="J31" s="25"/>
      <c r="K31" s="25"/>
    </row>
    <row r="32" spans="3:11" x14ac:dyDescent="0.3">
      <c r="C32">
        <v>50.097087378640772</v>
      </c>
      <c r="F32" s="24" t="s">
        <v>55</v>
      </c>
      <c r="G32" s="25"/>
      <c r="H32" s="25"/>
      <c r="I32" s="25"/>
      <c r="J32" s="25"/>
      <c r="K32" s="25"/>
    </row>
    <row r="33" spans="3:14" x14ac:dyDescent="0.3">
      <c r="C33">
        <v>5.825242718446602</v>
      </c>
      <c r="F33" s="24" t="s">
        <v>313</v>
      </c>
      <c r="G33" s="25">
        <v>3</v>
      </c>
      <c r="H33" s="25"/>
      <c r="I33" s="25"/>
      <c r="J33" s="25"/>
      <c r="K33" s="25"/>
    </row>
    <row r="34" spans="3:14" x14ac:dyDescent="0.3">
      <c r="C34">
        <v>50.263376767396728</v>
      </c>
      <c r="F34" s="24" t="s">
        <v>314</v>
      </c>
      <c r="G34" s="25">
        <v>61</v>
      </c>
      <c r="H34" s="25"/>
      <c r="I34" s="25"/>
      <c r="J34" s="25"/>
      <c r="K34" s="25"/>
    </row>
    <row r="35" spans="3:14" x14ac:dyDescent="0.3">
      <c r="C35">
        <v>23.169717138103195</v>
      </c>
    </row>
    <row r="36" spans="3:14" x14ac:dyDescent="0.3">
      <c r="C36">
        <v>15.145631067961132</v>
      </c>
      <c r="F36" s="4" t="s">
        <v>315</v>
      </c>
      <c r="G36" s="2" t="s">
        <v>98</v>
      </c>
      <c r="H36" s="2" t="s">
        <v>316</v>
      </c>
      <c r="I36" s="2" t="s">
        <v>317</v>
      </c>
      <c r="J36" s="2" t="s">
        <v>318</v>
      </c>
      <c r="K36" s="2" t="s">
        <v>319</v>
      </c>
      <c r="L36" s="2"/>
      <c r="M36" s="2"/>
      <c r="N36" s="2"/>
    </row>
    <row r="37" spans="3:14" x14ac:dyDescent="0.3">
      <c r="C37">
        <v>60.061017889335737</v>
      </c>
      <c r="F37" s="3" t="s">
        <v>320</v>
      </c>
      <c r="G37" s="2">
        <v>-32.71</v>
      </c>
      <c r="H37" s="2" t="s">
        <v>321</v>
      </c>
      <c r="I37" s="2" t="s">
        <v>7</v>
      </c>
      <c r="J37" s="2" t="s">
        <v>12</v>
      </c>
      <c r="K37" s="2" t="s">
        <v>11</v>
      </c>
      <c r="L37" s="2" t="s">
        <v>322</v>
      </c>
      <c r="M37" s="2"/>
      <c r="N37" s="2"/>
    </row>
    <row r="38" spans="3:14" x14ac:dyDescent="0.3">
      <c r="C38">
        <v>39.46748023852448</v>
      </c>
      <c r="F38" s="3" t="s">
        <v>323</v>
      </c>
      <c r="G38" s="2">
        <v>-3.2930000000000001</v>
      </c>
      <c r="H38" s="2" t="s">
        <v>324</v>
      </c>
      <c r="I38" s="2" t="s">
        <v>32</v>
      </c>
      <c r="J38" s="2" t="s">
        <v>9</v>
      </c>
      <c r="K38" s="2">
        <v>0.90400000000000003</v>
      </c>
      <c r="L38" s="2" t="s">
        <v>325</v>
      </c>
      <c r="M38" s="2"/>
      <c r="N38" s="2"/>
    </row>
    <row r="39" spans="3:14" x14ac:dyDescent="0.3">
      <c r="C39">
        <v>25.128276244626267</v>
      </c>
      <c r="F39" s="3" t="s">
        <v>326</v>
      </c>
      <c r="G39" s="2">
        <v>29.42</v>
      </c>
      <c r="H39" s="2" t="s">
        <v>327</v>
      </c>
      <c r="I39" s="2" t="s">
        <v>7</v>
      </c>
      <c r="J39" s="2" t="s">
        <v>12</v>
      </c>
      <c r="K39" s="2" t="s">
        <v>11</v>
      </c>
      <c r="L39" s="2" t="s">
        <v>328</v>
      </c>
      <c r="M39" s="2"/>
      <c r="N39" s="2"/>
    </row>
    <row r="40" spans="3:14" x14ac:dyDescent="0.3">
      <c r="C40">
        <v>33.439490445859832</v>
      </c>
      <c r="F40" s="3"/>
      <c r="G40" s="2"/>
      <c r="H40" s="2"/>
      <c r="I40" s="2"/>
      <c r="J40" s="2"/>
      <c r="K40" s="2"/>
      <c r="L40" s="2"/>
      <c r="M40" s="2"/>
      <c r="N40" s="2"/>
    </row>
    <row r="41" spans="3:14" x14ac:dyDescent="0.3">
      <c r="C41">
        <v>44.640133129940423</v>
      </c>
      <c r="F41" s="3" t="s">
        <v>62</v>
      </c>
      <c r="G41" s="2" t="s">
        <v>99</v>
      </c>
      <c r="H41" s="2" t="s">
        <v>100</v>
      </c>
      <c r="I41" s="2" t="s">
        <v>98</v>
      </c>
      <c r="J41" s="2" t="s">
        <v>101</v>
      </c>
      <c r="K41" s="2" t="s">
        <v>65</v>
      </c>
      <c r="L41" s="2" t="s">
        <v>66</v>
      </c>
      <c r="M41" s="2" t="s">
        <v>329</v>
      </c>
      <c r="N41" s="2" t="s">
        <v>86</v>
      </c>
    </row>
    <row r="42" spans="3:14" x14ac:dyDescent="0.3">
      <c r="C42">
        <v>16.766051865206055</v>
      </c>
      <c r="F42" s="3" t="s">
        <v>320</v>
      </c>
      <c r="G42" s="2">
        <v>0.72199999999999998</v>
      </c>
      <c r="H42" s="2">
        <v>33.43</v>
      </c>
      <c r="I42" s="2">
        <v>-32.71</v>
      </c>
      <c r="J42" s="2">
        <v>6.4720000000000004</v>
      </c>
      <c r="K42" s="2">
        <v>6</v>
      </c>
      <c r="L42" s="2">
        <v>45</v>
      </c>
      <c r="M42" s="2">
        <v>7.1479999999999997</v>
      </c>
      <c r="N42" s="2">
        <v>58</v>
      </c>
    </row>
    <row r="43" spans="3:14" x14ac:dyDescent="0.3">
      <c r="C43">
        <v>11.676605186520565</v>
      </c>
      <c r="F43" s="3" t="s">
        <v>323</v>
      </c>
      <c r="G43" s="2">
        <v>0.72199999999999998</v>
      </c>
      <c r="H43" s="2">
        <v>4.0149999999999997</v>
      </c>
      <c r="I43" s="2">
        <v>-3.2930000000000001</v>
      </c>
      <c r="J43" s="2">
        <v>7.69</v>
      </c>
      <c r="K43" s="2">
        <v>6</v>
      </c>
      <c r="L43" s="2">
        <v>10</v>
      </c>
      <c r="M43" s="2">
        <v>0.60560000000000003</v>
      </c>
      <c r="N43" s="2">
        <v>58</v>
      </c>
    </row>
    <row r="44" spans="3:14" x14ac:dyDescent="0.3">
      <c r="C44">
        <v>73.387879628345999</v>
      </c>
      <c r="F44" s="3" t="s">
        <v>326</v>
      </c>
      <c r="G44" s="2">
        <v>33.43</v>
      </c>
      <c r="H44" s="2">
        <v>4.0149999999999997</v>
      </c>
      <c r="I44" s="2">
        <v>29.42</v>
      </c>
      <c r="J44" s="2">
        <v>5.2060000000000004</v>
      </c>
      <c r="K44" s="2">
        <v>45</v>
      </c>
      <c r="L44" s="2">
        <v>10</v>
      </c>
      <c r="M44" s="2">
        <v>7.992</v>
      </c>
      <c r="N44" s="2">
        <v>58</v>
      </c>
    </row>
    <row r="45" spans="3:14" x14ac:dyDescent="0.3">
      <c r="C45">
        <v>40.230203855221568</v>
      </c>
    </row>
    <row r="46" spans="3:14" x14ac:dyDescent="0.3">
      <c r="C46">
        <v>38.626907073509081</v>
      </c>
    </row>
    <row r="47" spans="3:14" x14ac:dyDescent="0.3">
      <c r="C47">
        <v>50.464439206987436</v>
      </c>
    </row>
    <row r="48" spans="3:14" x14ac:dyDescent="0.3">
      <c r="C48">
        <v>46.803494660935399</v>
      </c>
    </row>
    <row r="49" spans="3:3" x14ac:dyDescent="0.3">
      <c r="C49">
        <v>43.197892109277326</v>
      </c>
    </row>
    <row r="50" spans="3:3" x14ac:dyDescent="0.3">
      <c r="C50">
        <v>38.103161397671549</v>
      </c>
    </row>
    <row r="51" spans="3:3" x14ac:dyDescent="0.3">
      <c r="C51">
        <v>59.506309804464593</v>
      </c>
    </row>
  </sheetData>
  <mergeCells count="1">
    <mergeCell ref="B1:C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FCAC6-48B0-4720-A388-731C072F8D74}">
  <dimension ref="A1:G21"/>
  <sheetViews>
    <sheetView topLeftCell="A4" workbookViewId="0">
      <selection activeCell="C11" sqref="C11"/>
    </sheetView>
  </sheetViews>
  <sheetFormatPr defaultRowHeight="14.4" x14ac:dyDescent="0.3"/>
  <cols>
    <col min="5" max="5" width="30.6640625" bestFit="1" customWidth="1"/>
  </cols>
  <sheetData>
    <row r="1" spans="1:7" ht="30" customHeight="1" x14ac:dyDescent="0.3">
      <c r="B1" s="29" t="s">
        <v>167</v>
      </c>
      <c r="C1" s="30"/>
      <c r="D1" s="1"/>
      <c r="E1" s="1"/>
      <c r="F1" s="5" t="s">
        <v>0</v>
      </c>
      <c r="G1" s="1" t="s">
        <v>1</v>
      </c>
    </row>
    <row r="2" spans="1:7" x14ac:dyDescent="0.3">
      <c r="B2" s="5" t="s">
        <v>0</v>
      </c>
      <c r="C2" s="1" t="s">
        <v>1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ABS((B4-C4)/SQRT(((B6-1)*B5*B5*B6+(C6-1)*C5*C5*C6)/(B6+C6-2)))</f>
        <v>1.1639738550201875</v>
      </c>
      <c r="C3" s="31"/>
      <c r="E3" s="3" t="s">
        <v>3</v>
      </c>
      <c r="F3" s="2">
        <v>0.15959999999999999</v>
      </c>
      <c r="G3" s="2">
        <v>0.3155</v>
      </c>
    </row>
    <row r="4" spans="1:7" x14ac:dyDescent="0.3">
      <c r="A4" s="22" t="s">
        <v>288</v>
      </c>
      <c r="B4" s="22">
        <f t="shared" ref="B4:C4" si="0">AVERAGE(B7:B999)</f>
        <v>76.393122636352174</v>
      </c>
      <c r="C4" s="22">
        <f t="shared" si="0"/>
        <v>30.149229389725665</v>
      </c>
      <c r="E4" s="3" t="s">
        <v>4</v>
      </c>
      <c r="F4" s="2" t="s">
        <v>5</v>
      </c>
      <c r="G4" s="2">
        <v>8.9999999999999998E-4</v>
      </c>
    </row>
    <row r="5" spans="1:7" x14ac:dyDescent="0.3">
      <c r="A5" s="22" t="s">
        <v>230</v>
      </c>
      <c r="B5" s="22">
        <f t="shared" ref="B5:C5" si="1">STDEV(B7:B999)/SQRT(B6)</f>
        <v>12.60444177014744</v>
      </c>
      <c r="C5" s="22">
        <f t="shared" si="1"/>
        <v>8.2219929895893831</v>
      </c>
      <c r="E5" s="3" t="s">
        <v>6</v>
      </c>
      <c r="F5" s="2" t="s">
        <v>7</v>
      </c>
      <c r="G5" s="2" t="s">
        <v>32</v>
      </c>
    </row>
    <row r="6" spans="1:7" x14ac:dyDescent="0.3">
      <c r="A6" s="22" t="s">
        <v>231</v>
      </c>
      <c r="B6" s="22">
        <f t="shared" ref="B6:C6" si="2">COUNT(B7:B999)</f>
        <v>14</v>
      </c>
      <c r="C6" s="22">
        <f t="shared" si="2"/>
        <v>13</v>
      </c>
      <c r="E6" s="3" t="s">
        <v>8</v>
      </c>
      <c r="F6" s="2" t="s">
        <v>9</v>
      </c>
      <c r="G6" s="2" t="s">
        <v>152</v>
      </c>
    </row>
    <row r="7" spans="1:7" x14ac:dyDescent="0.3">
      <c r="B7">
        <v>63.015560931085602</v>
      </c>
      <c r="C7">
        <v>22.352074050981201</v>
      </c>
    </row>
    <row r="8" spans="1:7" x14ac:dyDescent="0.3">
      <c r="B8">
        <v>89.044543577314599</v>
      </c>
      <c r="C8">
        <v>12.833382017016101</v>
      </c>
      <c r="E8" s="4" t="s">
        <v>153</v>
      </c>
      <c r="F8" s="2"/>
    </row>
    <row r="9" spans="1:7" x14ac:dyDescent="0.3">
      <c r="B9">
        <v>111.29945689663499</v>
      </c>
      <c r="C9">
        <v>2.96192921683136</v>
      </c>
      <c r="E9" s="3" t="s">
        <v>4</v>
      </c>
      <c r="F9" s="2">
        <v>1.5E-3</v>
      </c>
    </row>
    <row r="10" spans="1:7" x14ac:dyDescent="0.3">
      <c r="B10">
        <v>13.117407053722999</v>
      </c>
      <c r="C10">
        <v>11.190429414189</v>
      </c>
      <c r="E10" s="3" t="s">
        <v>35</v>
      </c>
      <c r="F10" s="2" t="s">
        <v>36</v>
      </c>
    </row>
    <row r="11" spans="1:7" x14ac:dyDescent="0.3">
      <c r="B11">
        <v>43.402410273331597</v>
      </c>
      <c r="C11">
        <v>25.328469045549198</v>
      </c>
      <c r="E11" s="3" t="s">
        <v>8</v>
      </c>
      <c r="F11" s="2" t="s">
        <v>33</v>
      </c>
    </row>
    <row r="12" spans="1:7" x14ac:dyDescent="0.3">
      <c r="B12">
        <v>26.9088502798528</v>
      </c>
      <c r="C12">
        <v>46.328701474788197</v>
      </c>
      <c r="E12" s="3" t="s">
        <v>13</v>
      </c>
      <c r="F12" s="2" t="s">
        <v>7</v>
      </c>
    </row>
    <row r="13" spans="1:7" x14ac:dyDescent="0.3">
      <c r="B13">
        <v>35.716007022444103</v>
      </c>
      <c r="C13">
        <v>23.334105285251699</v>
      </c>
      <c r="E13" s="3" t="s">
        <v>14</v>
      </c>
      <c r="F13" s="2" t="s">
        <v>15</v>
      </c>
    </row>
    <row r="14" spans="1:7" x14ac:dyDescent="0.3">
      <c r="B14">
        <v>189.11612426642299</v>
      </c>
      <c r="C14">
        <v>30.705299660216902</v>
      </c>
      <c r="E14" s="3" t="s">
        <v>154</v>
      </c>
      <c r="F14" s="2" t="s">
        <v>155</v>
      </c>
    </row>
    <row r="15" spans="1:7" x14ac:dyDescent="0.3">
      <c r="B15">
        <v>37.299910476463403</v>
      </c>
      <c r="C15">
        <v>32.428386046389299</v>
      </c>
      <c r="E15" s="3" t="s">
        <v>156</v>
      </c>
      <c r="F15" s="2">
        <v>28</v>
      </c>
    </row>
    <row r="16" spans="1:7" x14ac:dyDescent="0.3">
      <c r="B16">
        <v>68.551547964936702</v>
      </c>
      <c r="C16">
        <v>121.790443306528</v>
      </c>
      <c r="E16" s="3"/>
      <c r="F16" s="2"/>
    </row>
    <row r="17" spans="2:6" x14ac:dyDescent="0.3">
      <c r="B17">
        <v>135.561569236862</v>
      </c>
      <c r="C17">
        <v>16.360410094854</v>
      </c>
      <c r="E17" s="3" t="s">
        <v>157</v>
      </c>
      <c r="F17" s="2"/>
    </row>
    <row r="18" spans="2:6" x14ac:dyDescent="0.3">
      <c r="B18">
        <v>91.554657402115396</v>
      </c>
      <c r="C18">
        <v>28.8087273666154</v>
      </c>
      <c r="E18" s="3" t="s">
        <v>162</v>
      </c>
      <c r="F18" s="2" t="s">
        <v>158</v>
      </c>
    </row>
    <row r="19" spans="2:6" x14ac:dyDescent="0.3">
      <c r="B19">
        <v>87.985854749294006</v>
      </c>
      <c r="C19">
        <v>17.517625087223301</v>
      </c>
      <c r="E19" s="3" t="s">
        <v>163</v>
      </c>
      <c r="F19" s="2" t="s">
        <v>159</v>
      </c>
    </row>
    <row r="20" spans="2:6" x14ac:dyDescent="0.3">
      <c r="B20">
        <v>76.929816778449293</v>
      </c>
      <c r="E20" s="3" t="s">
        <v>160</v>
      </c>
      <c r="F20" s="2">
        <v>-49.41</v>
      </c>
    </row>
    <row r="21" spans="2:6" x14ac:dyDescent="0.3">
      <c r="E21" s="3" t="s">
        <v>161</v>
      </c>
      <c r="F21" s="2">
        <v>-45.36</v>
      </c>
    </row>
  </sheetData>
  <mergeCells count="2">
    <mergeCell ref="B1:C1"/>
    <mergeCell ref="B3:C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C55B6-E478-42E6-9A4D-19CCC5642CEA}">
  <dimension ref="A1:G31"/>
  <sheetViews>
    <sheetView workbookViewId="0">
      <selection activeCell="C13" sqref="C13"/>
    </sheetView>
  </sheetViews>
  <sheetFormatPr defaultRowHeight="14.4" x14ac:dyDescent="0.3"/>
  <cols>
    <col min="5" max="5" width="35.44140625" bestFit="1" customWidth="1"/>
  </cols>
  <sheetData>
    <row r="1" spans="1:7" x14ac:dyDescent="0.3">
      <c r="B1" s="29" t="s">
        <v>168</v>
      </c>
      <c r="C1" s="30"/>
      <c r="D1" s="1"/>
      <c r="E1" s="1"/>
      <c r="F1" s="5" t="s">
        <v>0</v>
      </c>
      <c r="G1" s="1" t="s">
        <v>1</v>
      </c>
    </row>
    <row r="2" spans="1:7" x14ac:dyDescent="0.3">
      <c r="B2" s="5" t="s">
        <v>0</v>
      </c>
      <c r="C2" s="1" t="s">
        <v>1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ABS((B4-C4)/SQRT(((B6-1)*B5*B5*B6+(C6-1)*C5*C5*C6)/(B6+C6-2)))</f>
        <v>0.46338967508376971</v>
      </c>
      <c r="C3" s="31"/>
      <c r="E3" s="3" t="s">
        <v>3</v>
      </c>
      <c r="F3" s="2">
        <v>0.23880000000000001</v>
      </c>
      <c r="G3" s="2">
        <v>0.15989999999999999</v>
      </c>
    </row>
    <row r="4" spans="1:7" x14ac:dyDescent="0.3">
      <c r="A4" s="22" t="s">
        <v>288</v>
      </c>
      <c r="B4" s="22">
        <f t="shared" ref="B4:C4" si="0">AVERAGE(B7:B999)</f>
        <v>135.08334594830811</v>
      </c>
      <c r="C4" s="22">
        <f t="shared" si="0"/>
        <v>175.80071991978997</v>
      </c>
      <c r="E4" s="3" t="s">
        <v>4</v>
      </c>
      <c r="F4" s="2">
        <v>2.9499999999999998E-2</v>
      </c>
      <c r="G4" s="2" t="s">
        <v>5</v>
      </c>
    </row>
    <row r="5" spans="1:7" x14ac:dyDescent="0.3">
      <c r="A5" s="22" t="s">
        <v>230</v>
      </c>
      <c r="B5" s="22">
        <f t="shared" ref="B5:C5" si="1">STDEV(B7:B999)/SQRT(B6)</f>
        <v>14.92820299794305</v>
      </c>
      <c r="C5" s="22">
        <f t="shared" si="1"/>
        <v>31.262236509526328</v>
      </c>
      <c r="E5" s="3" t="s">
        <v>6</v>
      </c>
      <c r="F5" s="2" t="s">
        <v>32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14</v>
      </c>
      <c r="C6" s="22">
        <f t="shared" si="2"/>
        <v>13</v>
      </c>
      <c r="E6" s="3" t="s">
        <v>8</v>
      </c>
      <c r="F6" s="2" t="s">
        <v>37</v>
      </c>
      <c r="G6" s="2" t="s">
        <v>9</v>
      </c>
    </row>
    <row r="7" spans="1:7" x14ac:dyDescent="0.3">
      <c r="B7" s="2">
        <v>121.51159973698</v>
      </c>
      <c r="C7" s="2">
        <v>184.95916977092298</v>
      </c>
    </row>
    <row r="8" spans="1:7" x14ac:dyDescent="0.3">
      <c r="B8" s="2">
        <v>116.96249832726899</v>
      </c>
      <c r="C8" s="2">
        <v>236.19506474648003</v>
      </c>
      <c r="E8" s="4" t="s">
        <v>153</v>
      </c>
      <c r="F8" s="2"/>
    </row>
    <row r="9" spans="1:7" x14ac:dyDescent="0.3">
      <c r="B9" s="2">
        <v>264.98094035179298</v>
      </c>
      <c r="C9" s="2">
        <v>297.66872374101803</v>
      </c>
      <c r="E9" s="3" t="s">
        <v>4</v>
      </c>
      <c r="F9" s="2">
        <v>0.37540000000000001</v>
      </c>
    </row>
    <row r="10" spans="1:7" x14ac:dyDescent="0.3">
      <c r="B10" s="2">
        <v>200.57402841754302</v>
      </c>
      <c r="C10" s="2">
        <v>90.455570762804598</v>
      </c>
      <c r="E10" s="3" t="s">
        <v>35</v>
      </c>
      <c r="F10" s="2" t="s">
        <v>36</v>
      </c>
    </row>
    <row r="11" spans="1:7" x14ac:dyDescent="0.3">
      <c r="B11" s="2">
        <v>165.26103743674201</v>
      </c>
      <c r="C11" s="2">
        <v>31.384524039687101</v>
      </c>
      <c r="E11" s="3" t="s">
        <v>8</v>
      </c>
      <c r="F11" s="2" t="s">
        <v>9</v>
      </c>
    </row>
    <row r="12" spans="1:7" x14ac:dyDescent="0.3">
      <c r="B12" s="2">
        <v>200.54564020338299</v>
      </c>
      <c r="C12" s="2">
        <v>85.776678207075292</v>
      </c>
      <c r="E12" s="3" t="s">
        <v>13</v>
      </c>
      <c r="F12" s="2" t="s">
        <v>32</v>
      </c>
    </row>
    <row r="13" spans="1:7" x14ac:dyDescent="0.3">
      <c r="B13" s="2">
        <v>146.114930996075</v>
      </c>
      <c r="C13" s="2">
        <v>224.78576909707101</v>
      </c>
      <c r="E13" s="3" t="s">
        <v>14</v>
      </c>
      <c r="F13" s="2" t="s">
        <v>15</v>
      </c>
    </row>
    <row r="14" spans="1:7" x14ac:dyDescent="0.3">
      <c r="B14" s="2">
        <v>97.298605237398391</v>
      </c>
      <c r="C14" s="2">
        <v>178.08914299635802</v>
      </c>
      <c r="E14" s="3" t="s">
        <v>154</v>
      </c>
      <c r="F14" s="2" t="s">
        <v>169</v>
      </c>
    </row>
    <row r="15" spans="1:7" x14ac:dyDescent="0.3">
      <c r="B15" s="2">
        <v>91.2961995064381</v>
      </c>
      <c r="C15" s="2">
        <v>123.42141391547801</v>
      </c>
      <c r="E15" s="3" t="s">
        <v>156</v>
      </c>
      <c r="F15" s="2">
        <v>72</v>
      </c>
    </row>
    <row r="16" spans="1:7" x14ac:dyDescent="0.3">
      <c r="B16" s="2">
        <v>120.87602210579999</v>
      </c>
      <c r="C16" s="2">
        <v>141.84587954044301</v>
      </c>
      <c r="E16" s="3"/>
      <c r="F16" s="2"/>
    </row>
    <row r="17" spans="2:6" x14ac:dyDescent="0.3">
      <c r="B17" s="2">
        <v>69.345556156411305</v>
      </c>
      <c r="C17" s="2">
        <v>463.88378822205601</v>
      </c>
      <c r="E17" s="3" t="s">
        <v>157</v>
      </c>
      <c r="F17" s="2"/>
    </row>
    <row r="18" spans="2:6" x14ac:dyDescent="0.3">
      <c r="B18" s="2">
        <v>64.87875009557979</v>
      </c>
      <c r="C18" s="2">
        <v>96.548145079086297</v>
      </c>
      <c r="E18" s="3" t="s">
        <v>162</v>
      </c>
      <c r="F18" s="2" t="s">
        <v>176</v>
      </c>
    </row>
    <row r="19" spans="2:6" x14ac:dyDescent="0.3">
      <c r="B19" s="2">
        <v>112.40498933447101</v>
      </c>
      <c r="C19" s="2">
        <v>130.39548883878899</v>
      </c>
      <c r="E19" s="3" t="s">
        <v>163</v>
      </c>
      <c r="F19" s="2" t="s">
        <v>171</v>
      </c>
    </row>
    <row r="20" spans="2:6" x14ac:dyDescent="0.3">
      <c r="B20" s="2">
        <v>119.11604537042999</v>
      </c>
      <c r="C20" s="2"/>
      <c r="E20" s="3" t="s">
        <v>160</v>
      </c>
      <c r="F20" s="2">
        <v>21.85</v>
      </c>
    </row>
    <row r="21" spans="2:6" x14ac:dyDescent="0.3">
      <c r="E21" s="3" t="s">
        <v>161</v>
      </c>
      <c r="F21" s="2">
        <v>23.47</v>
      </c>
    </row>
    <row r="22" spans="2:6" x14ac:dyDescent="0.3">
      <c r="E22" s="3"/>
      <c r="F22" s="2"/>
    </row>
    <row r="23" spans="2:6" x14ac:dyDescent="0.3">
      <c r="E23" s="3"/>
      <c r="F23" s="2"/>
    </row>
    <row r="24" spans="2:6" x14ac:dyDescent="0.3">
      <c r="E24" s="3"/>
      <c r="F24" s="2"/>
    </row>
    <row r="25" spans="2:6" x14ac:dyDescent="0.3">
      <c r="E25" s="3"/>
      <c r="F25" s="2"/>
    </row>
    <row r="26" spans="2:6" x14ac:dyDescent="0.3">
      <c r="E26" s="3"/>
      <c r="F26" s="2"/>
    </row>
    <row r="27" spans="2:6" x14ac:dyDescent="0.3">
      <c r="E27" s="3"/>
      <c r="F27" s="2"/>
    </row>
    <row r="28" spans="2:6" x14ac:dyDescent="0.3">
      <c r="E28" s="3"/>
      <c r="F28" s="2"/>
    </row>
    <row r="29" spans="2:6" x14ac:dyDescent="0.3">
      <c r="E29" s="3"/>
      <c r="F29" s="2"/>
    </row>
    <row r="30" spans="2:6" x14ac:dyDescent="0.3">
      <c r="E30" s="3"/>
      <c r="F30" s="2"/>
    </row>
    <row r="31" spans="2:6" x14ac:dyDescent="0.3">
      <c r="E31" s="3"/>
      <c r="F31" s="2"/>
    </row>
  </sheetData>
  <mergeCells count="2">
    <mergeCell ref="B1:C1"/>
    <mergeCell ref="B3:C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12F69-5633-435D-893F-D9D73118DB85}">
  <dimension ref="A1:G31"/>
  <sheetViews>
    <sheetView workbookViewId="0">
      <selection activeCell="C12" sqref="C12"/>
    </sheetView>
  </sheetViews>
  <sheetFormatPr defaultRowHeight="14.4" x14ac:dyDescent="0.3"/>
  <cols>
    <col min="5" max="5" width="35.44140625" bestFit="1" customWidth="1"/>
  </cols>
  <sheetData>
    <row r="1" spans="1:7" x14ac:dyDescent="0.3">
      <c r="B1" s="29" t="s">
        <v>170</v>
      </c>
      <c r="C1" s="30"/>
      <c r="D1" s="1"/>
      <c r="E1" s="1"/>
      <c r="F1" s="5" t="s">
        <v>0</v>
      </c>
      <c r="G1" s="1" t="s">
        <v>1</v>
      </c>
    </row>
    <row r="2" spans="1:7" x14ac:dyDescent="0.3">
      <c r="B2" s="5" t="s">
        <v>0</v>
      </c>
      <c r="C2" s="1" t="s">
        <v>1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ABS((B4-C4)/SQRT(((B6-1)*B5*B5*B6+(C6-1)*C5*C5*C6)/(B6+C6-2)))</f>
        <v>0.82373755012264116</v>
      </c>
      <c r="C3" s="31"/>
      <c r="E3" s="3" t="s">
        <v>3</v>
      </c>
      <c r="F3" s="2">
        <v>0.19550000000000001</v>
      </c>
      <c r="G3" s="2">
        <v>0.1331</v>
      </c>
    </row>
    <row r="4" spans="1:7" x14ac:dyDescent="0.3">
      <c r="A4" s="22" t="s">
        <v>288</v>
      </c>
      <c r="B4" s="22">
        <f t="shared" ref="B4:C4" si="0">AVERAGE(B7:B999)</f>
        <v>62.327272995230373</v>
      </c>
      <c r="C4" s="22">
        <f t="shared" si="0"/>
        <v>104.95844431087464</v>
      </c>
      <c r="E4" s="3" t="s">
        <v>4</v>
      </c>
      <c r="F4" s="2" t="s">
        <v>5</v>
      </c>
      <c r="G4" s="2" t="s">
        <v>5</v>
      </c>
    </row>
    <row r="5" spans="1:7" x14ac:dyDescent="0.3">
      <c r="A5" s="22" t="s">
        <v>230</v>
      </c>
      <c r="B5" s="22">
        <f t="shared" ref="B5:C5" si="1">STDEV(B7:B999)/SQRT(B6)</f>
        <v>9.4550554775488624</v>
      </c>
      <c r="C5" s="22">
        <f t="shared" si="1"/>
        <v>18.02593595176484</v>
      </c>
      <c r="E5" s="3" t="s">
        <v>6</v>
      </c>
      <c r="F5" s="2" t="s">
        <v>7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14</v>
      </c>
      <c r="C6" s="22">
        <f t="shared" si="2"/>
        <v>13</v>
      </c>
      <c r="E6" s="3" t="s">
        <v>8</v>
      </c>
      <c r="F6" s="2" t="s">
        <v>9</v>
      </c>
      <c r="G6" s="2" t="s">
        <v>9</v>
      </c>
    </row>
    <row r="7" spans="1:7" x14ac:dyDescent="0.3">
      <c r="B7">
        <v>43.140606021463498</v>
      </c>
      <c r="C7">
        <v>104.542200558635</v>
      </c>
    </row>
    <row r="8" spans="1:7" x14ac:dyDescent="0.3">
      <c r="B8">
        <v>80.199278906320302</v>
      </c>
      <c r="C8">
        <v>161.89744132948101</v>
      </c>
      <c r="E8" s="4" t="s">
        <v>10</v>
      </c>
      <c r="F8" s="2"/>
    </row>
    <row r="9" spans="1:7" x14ac:dyDescent="0.3">
      <c r="B9">
        <v>57.644555936292299</v>
      </c>
      <c r="C9">
        <v>194.947691690678</v>
      </c>
      <c r="E9" s="3" t="s">
        <v>4</v>
      </c>
      <c r="F9" s="2">
        <v>4.24E-2</v>
      </c>
    </row>
    <row r="10" spans="1:7" x14ac:dyDescent="0.3">
      <c r="B10">
        <v>150.014080714117</v>
      </c>
      <c r="C10">
        <v>89.392340700635202</v>
      </c>
      <c r="E10" s="3" t="s">
        <v>8</v>
      </c>
      <c r="F10" s="2" t="s">
        <v>37</v>
      </c>
    </row>
    <row r="11" spans="1:7" x14ac:dyDescent="0.3">
      <c r="B11">
        <v>54.848379880811997</v>
      </c>
      <c r="C11">
        <v>57.536857681975803</v>
      </c>
      <c r="E11" s="3" t="s">
        <v>13</v>
      </c>
      <c r="F11" s="2" t="s">
        <v>7</v>
      </c>
    </row>
    <row r="12" spans="1:7" x14ac:dyDescent="0.3">
      <c r="B12">
        <v>100.68338962409599</v>
      </c>
      <c r="C12">
        <v>29.017465521165999</v>
      </c>
      <c r="E12" s="3" t="s">
        <v>14</v>
      </c>
      <c r="F12" s="2" t="s">
        <v>15</v>
      </c>
    </row>
    <row r="13" spans="1:7" x14ac:dyDescent="0.3">
      <c r="B13">
        <v>93.550447566501006</v>
      </c>
      <c r="C13">
        <v>134.13111454561701</v>
      </c>
      <c r="E13" s="3" t="s">
        <v>16</v>
      </c>
      <c r="F13" s="2" t="s">
        <v>172</v>
      </c>
    </row>
    <row r="14" spans="1:7" x14ac:dyDescent="0.3">
      <c r="B14">
        <v>25.0819888330929</v>
      </c>
      <c r="C14">
        <v>136.95693835183999</v>
      </c>
      <c r="E14" s="3"/>
      <c r="F14" s="2"/>
    </row>
    <row r="15" spans="1:7" x14ac:dyDescent="0.3">
      <c r="B15">
        <v>49.114377967402397</v>
      </c>
      <c r="C15">
        <v>84.830202260546798</v>
      </c>
      <c r="E15" s="3" t="s">
        <v>17</v>
      </c>
      <c r="F15" s="2"/>
    </row>
    <row r="16" spans="1:7" x14ac:dyDescent="0.3">
      <c r="B16">
        <v>78.9909564011611</v>
      </c>
      <c r="C16">
        <v>39.948495358713799</v>
      </c>
      <c r="E16" s="3" t="s">
        <v>26</v>
      </c>
      <c r="F16" s="2">
        <v>62.33</v>
      </c>
    </row>
    <row r="17" spans="2:6" x14ac:dyDescent="0.3">
      <c r="B17">
        <v>30.188681443710301</v>
      </c>
      <c r="C17">
        <v>234.63219822650299</v>
      </c>
      <c r="E17" s="3" t="s">
        <v>27</v>
      </c>
      <c r="F17" s="2">
        <v>105</v>
      </c>
    </row>
    <row r="18" spans="2:6" x14ac:dyDescent="0.3">
      <c r="B18">
        <v>28.769768628354502</v>
      </c>
      <c r="C18">
        <v>22.3101250074814</v>
      </c>
      <c r="E18" s="3" t="s">
        <v>18</v>
      </c>
      <c r="F18" s="2" t="s">
        <v>173</v>
      </c>
    </row>
    <row r="19" spans="2:6" x14ac:dyDescent="0.3">
      <c r="B19">
        <v>26.207687153670399</v>
      </c>
      <c r="C19">
        <v>74.316704808097299</v>
      </c>
      <c r="E19" s="3" t="s">
        <v>19</v>
      </c>
      <c r="F19" s="2" t="s">
        <v>174</v>
      </c>
    </row>
    <row r="20" spans="2:6" x14ac:dyDescent="0.3">
      <c r="B20">
        <v>54.147622856231699</v>
      </c>
      <c r="E20" s="3" t="s">
        <v>20</v>
      </c>
      <c r="F20" s="2">
        <v>0.1547</v>
      </c>
    </row>
    <row r="21" spans="2:6" x14ac:dyDescent="0.3">
      <c r="E21" s="3"/>
      <c r="F21" s="2"/>
    </row>
    <row r="22" spans="2:6" x14ac:dyDescent="0.3">
      <c r="E22" s="3" t="s">
        <v>21</v>
      </c>
      <c r="F22" s="2"/>
    </row>
    <row r="23" spans="2:6" x14ac:dyDescent="0.3">
      <c r="E23" s="3" t="s">
        <v>22</v>
      </c>
      <c r="F23" s="2" t="s">
        <v>175</v>
      </c>
    </row>
    <row r="24" spans="2:6" x14ac:dyDescent="0.3">
      <c r="E24" s="3" t="s">
        <v>4</v>
      </c>
      <c r="F24" s="2">
        <v>3.8399999999999997E-2</v>
      </c>
    </row>
    <row r="25" spans="2:6" x14ac:dyDescent="0.3">
      <c r="E25" s="3" t="s">
        <v>8</v>
      </c>
      <c r="F25" s="2" t="s">
        <v>37</v>
      </c>
    </row>
    <row r="26" spans="2:6" x14ac:dyDescent="0.3">
      <c r="E26" s="3" t="s">
        <v>13</v>
      </c>
      <c r="F26" s="2" t="s">
        <v>7</v>
      </c>
    </row>
    <row r="27" spans="2:6" x14ac:dyDescent="0.3">
      <c r="E27" s="3"/>
      <c r="F27" s="2"/>
    </row>
    <row r="28" spans="2:6" x14ac:dyDescent="0.3">
      <c r="E28" s="3" t="s">
        <v>23</v>
      </c>
      <c r="F28" s="2"/>
    </row>
    <row r="29" spans="2:6" x14ac:dyDescent="0.3">
      <c r="E29" s="3" t="s">
        <v>28</v>
      </c>
      <c r="F29" s="2">
        <v>14</v>
      </c>
    </row>
    <row r="30" spans="2:6" x14ac:dyDescent="0.3">
      <c r="E30" s="3" t="s">
        <v>29</v>
      </c>
      <c r="F30" s="2">
        <v>13</v>
      </c>
    </row>
    <row r="31" spans="2:6" x14ac:dyDescent="0.3">
      <c r="E31" s="3"/>
      <c r="F31" s="2"/>
    </row>
  </sheetData>
  <mergeCells count="2">
    <mergeCell ref="B1:C1"/>
    <mergeCell ref="B3:C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34AD2-8B2B-4FDB-8CB6-8AF4356853C9}">
  <dimension ref="A1:L103"/>
  <sheetViews>
    <sheetView workbookViewId="0">
      <selection activeCell="G17" sqref="G17"/>
    </sheetView>
  </sheetViews>
  <sheetFormatPr defaultRowHeight="14.4" x14ac:dyDescent="0.3"/>
  <cols>
    <col min="1" max="1" width="5.77734375" bestFit="1" customWidth="1"/>
    <col min="4" max="4" width="3" bestFit="1" customWidth="1"/>
    <col min="5" max="5" width="5.77734375" bestFit="1" customWidth="1"/>
    <col min="8" max="8" width="3" bestFit="1" customWidth="1"/>
    <col min="10" max="10" width="27.88671875" bestFit="1" customWidth="1"/>
  </cols>
  <sheetData>
    <row r="1" spans="1:12" x14ac:dyDescent="0.3">
      <c r="A1" s="30" t="s">
        <v>232</v>
      </c>
      <c r="B1" s="30"/>
      <c r="C1" s="30"/>
      <c r="D1" s="30"/>
      <c r="E1" s="30"/>
      <c r="F1" s="30"/>
      <c r="G1" s="30"/>
      <c r="H1" s="30"/>
    </row>
    <row r="2" spans="1:12" x14ac:dyDescent="0.3">
      <c r="A2" s="30" t="s">
        <v>0</v>
      </c>
      <c r="B2" s="30"/>
      <c r="C2" s="30"/>
      <c r="D2" s="30"/>
      <c r="E2" s="30" t="s">
        <v>1</v>
      </c>
      <c r="F2" s="30"/>
      <c r="G2" s="30"/>
      <c r="H2" s="30"/>
      <c r="J2" s="1" t="s">
        <v>254</v>
      </c>
      <c r="K2" s="1" t="s">
        <v>0</v>
      </c>
      <c r="L2" s="1" t="s">
        <v>1</v>
      </c>
    </row>
    <row r="3" spans="1:12" x14ac:dyDescent="0.3">
      <c r="A3" s="1" t="s">
        <v>228</v>
      </c>
      <c r="B3" s="1" t="s">
        <v>229</v>
      </c>
      <c r="C3" s="1" t="s">
        <v>230</v>
      </c>
      <c r="D3" s="1" t="s">
        <v>231</v>
      </c>
      <c r="E3" s="1" t="s">
        <v>228</v>
      </c>
      <c r="F3" s="1" t="s">
        <v>229</v>
      </c>
      <c r="G3" s="1" t="s">
        <v>230</v>
      </c>
      <c r="H3" s="1" t="s">
        <v>231</v>
      </c>
      <c r="J3" s="3" t="s">
        <v>233</v>
      </c>
      <c r="K3" s="2"/>
      <c r="L3" s="2"/>
    </row>
    <row r="4" spans="1:12" x14ac:dyDescent="0.3">
      <c r="A4">
        <v>1</v>
      </c>
      <c r="B4">
        <v>86.556377173711198</v>
      </c>
      <c r="C4">
        <v>28.493646132173769</v>
      </c>
      <c r="D4">
        <v>11</v>
      </c>
      <c r="E4">
        <v>1</v>
      </c>
      <c r="F4">
        <v>27.910029373058286</v>
      </c>
      <c r="G4">
        <v>9.1827345737318478</v>
      </c>
      <c r="H4">
        <v>11</v>
      </c>
      <c r="J4" s="3" t="s">
        <v>234</v>
      </c>
      <c r="K4" s="2">
        <v>32.47</v>
      </c>
      <c r="L4" s="2">
        <v>7.4880000000000004</v>
      </c>
    </row>
    <row r="5" spans="1:12" x14ac:dyDescent="0.3">
      <c r="A5">
        <v>2</v>
      </c>
      <c r="B5">
        <v>186.66805516123668</v>
      </c>
      <c r="C5">
        <v>65.032191001888151</v>
      </c>
      <c r="D5">
        <v>11</v>
      </c>
      <c r="E5">
        <v>2</v>
      </c>
      <c r="F5">
        <v>57.045148306967235</v>
      </c>
      <c r="G5">
        <v>13.388091126860854</v>
      </c>
      <c r="H5">
        <v>11</v>
      </c>
      <c r="J5" s="3" t="s">
        <v>235</v>
      </c>
      <c r="K5" s="2">
        <v>1674</v>
      </c>
      <c r="L5" s="2">
        <v>467.1</v>
      </c>
    </row>
    <row r="6" spans="1:12" x14ac:dyDescent="0.3">
      <c r="A6">
        <v>3</v>
      </c>
      <c r="B6">
        <v>289.17113422123276</v>
      </c>
      <c r="C6">
        <v>83.739720039293104</v>
      </c>
      <c r="D6">
        <v>11</v>
      </c>
      <c r="E6">
        <v>3</v>
      </c>
      <c r="F6">
        <v>89.540042242167999</v>
      </c>
      <c r="G6">
        <v>17.180277776869627</v>
      </c>
      <c r="H6">
        <v>11</v>
      </c>
      <c r="J6" s="3" t="s">
        <v>236</v>
      </c>
      <c r="K6" s="2">
        <v>-51.56</v>
      </c>
      <c r="L6" s="2">
        <v>-62.37</v>
      </c>
    </row>
    <row r="7" spans="1:12" x14ac:dyDescent="0.3">
      <c r="A7">
        <v>4</v>
      </c>
      <c r="B7">
        <v>387.1250279063417</v>
      </c>
      <c r="C7">
        <v>105.27399292921217</v>
      </c>
      <c r="D7">
        <v>11</v>
      </c>
      <c r="E7">
        <v>4</v>
      </c>
      <c r="F7">
        <v>114.50813139265787</v>
      </c>
      <c r="G7">
        <v>21.077249163123454</v>
      </c>
      <c r="H7">
        <v>11</v>
      </c>
      <c r="J7" s="3" t="s">
        <v>237</v>
      </c>
      <c r="K7" s="2">
        <v>3.0800000000000001E-2</v>
      </c>
      <c r="L7" s="2">
        <v>0.13350000000000001</v>
      </c>
    </row>
    <row r="8" spans="1:12" x14ac:dyDescent="0.3">
      <c r="A8">
        <v>5</v>
      </c>
      <c r="B8">
        <v>477.74748591102599</v>
      </c>
      <c r="C8">
        <v>123.02791392019613</v>
      </c>
      <c r="D8">
        <v>11</v>
      </c>
      <c r="E8">
        <v>5</v>
      </c>
      <c r="F8">
        <v>141.96137808141123</v>
      </c>
      <c r="G8">
        <v>24.871516881070274</v>
      </c>
      <c r="H8">
        <v>11</v>
      </c>
      <c r="J8" s="3"/>
      <c r="K8" s="2"/>
      <c r="L8" s="2"/>
    </row>
    <row r="9" spans="1:12" x14ac:dyDescent="0.3">
      <c r="A9">
        <v>6</v>
      </c>
      <c r="B9">
        <v>571.6735425575381</v>
      </c>
      <c r="C9">
        <v>153.80548138651474</v>
      </c>
      <c r="D9">
        <v>11</v>
      </c>
      <c r="E9">
        <v>6</v>
      </c>
      <c r="F9">
        <v>171.73087791197887</v>
      </c>
      <c r="G9">
        <v>30.553396192750519</v>
      </c>
      <c r="H9">
        <v>11</v>
      </c>
      <c r="J9" s="3" t="s">
        <v>238</v>
      </c>
      <c r="K9" s="2"/>
      <c r="L9" s="2"/>
    </row>
    <row r="10" spans="1:12" x14ac:dyDescent="0.3">
      <c r="A10">
        <v>7</v>
      </c>
      <c r="B10">
        <v>653.33827228722703</v>
      </c>
      <c r="C10">
        <v>178.34679275636307</v>
      </c>
      <c r="D10">
        <v>11</v>
      </c>
      <c r="E10">
        <v>7</v>
      </c>
      <c r="F10">
        <v>192.85963751992824</v>
      </c>
      <c r="G10">
        <v>34.760012092581626</v>
      </c>
      <c r="H10">
        <v>11</v>
      </c>
      <c r="J10" s="3" t="s">
        <v>234</v>
      </c>
      <c r="K10" s="2">
        <v>9.8140000000000001</v>
      </c>
      <c r="L10" s="2">
        <v>2.9319999999999999</v>
      </c>
    </row>
    <row r="11" spans="1:12" x14ac:dyDescent="0.3">
      <c r="A11">
        <v>8</v>
      </c>
      <c r="B11">
        <v>735.1739623558949</v>
      </c>
      <c r="C11">
        <v>202.76912789196467</v>
      </c>
      <c r="D11">
        <v>11</v>
      </c>
      <c r="E11">
        <v>8</v>
      </c>
      <c r="F11">
        <v>227.2044486420258</v>
      </c>
      <c r="G11">
        <v>41.70501524813762</v>
      </c>
      <c r="H11">
        <v>11</v>
      </c>
      <c r="J11" s="3" t="s">
        <v>235</v>
      </c>
      <c r="K11" s="2">
        <v>750.1</v>
      </c>
      <c r="L11" s="2">
        <v>224.1</v>
      </c>
    </row>
    <row r="12" spans="1:12" x14ac:dyDescent="0.3">
      <c r="A12">
        <v>9</v>
      </c>
      <c r="B12">
        <v>807.07459286711378</v>
      </c>
      <c r="C12">
        <v>219.17783399564215</v>
      </c>
      <c r="D12">
        <v>11</v>
      </c>
      <c r="E12">
        <v>9</v>
      </c>
      <c r="F12">
        <v>249.37123399102018</v>
      </c>
      <c r="G12">
        <v>45.339178606719443</v>
      </c>
      <c r="H12">
        <v>11</v>
      </c>
      <c r="J12" s="3"/>
      <c r="K12" s="2"/>
      <c r="L12" s="2"/>
    </row>
    <row r="13" spans="1:12" x14ac:dyDescent="0.3">
      <c r="A13">
        <v>10</v>
      </c>
      <c r="B13">
        <v>880.93361072210678</v>
      </c>
      <c r="C13">
        <v>236.93053749503429</v>
      </c>
      <c r="D13">
        <v>11</v>
      </c>
      <c r="E13">
        <v>10</v>
      </c>
      <c r="F13">
        <v>273.40941598441128</v>
      </c>
      <c r="G13">
        <v>51.435349074186</v>
      </c>
      <c r="H13">
        <v>11</v>
      </c>
      <c r="J13" s="3" t="s">
        <v>239</v>
      </c>
      <c r="K13" s="2"/>
      <c r="L13" s="2"/>
    </row>
    <row r="14" spans="1:12" x14ac:dyDescent="0.3">
      <c r="A14">
        <v>11</v>
      </c>
      <c r="B14">
        <v>953.84926647342184</v>
      </c>
      <c r="C14">
        <v>251.55129845195617</v>
      </c>
      <c r="D14">
        <v>11</v>
      </c>
      <c r="E14">
        <v>11</v>
      </c>
      <c r="F14">
        <v>294.06120689509765</v>
      </c>
      <c r="G14">
        <v>53.946045707937884</v>
      </c>
      <c r="H14">
        <v>11</v>
      </c>
      <c r="J14" s="3" t="s">
        <v>234</v>
      </c>
      <c r="K14" s="2" t="s">
        <v>240</v>
      </c>
      <c r="L14" s="2" t="s">
        <v>241</v>
      </c>
    </row>
    <row r="15" spans="1:12" x14ac:dyDescent="0.3">
      <c r="A15">
        <v>12</v>
      </c>
      <c r="B15">
        <v>1037.6686345764149</v>
      </c>
      <c r="C15">
        <v>273.38298831156726</v>
      </c>
      <c r="D15">
        <v>11</v>
      </c>
      <c r="E15">
        <v>12</v>
      </c>
      <c r="F15">
        <v>311.5462084495332</v>
      </c>
      <c r="G15">
        <v>57.446434316839088</v>
      </c>
      <c r="H15">
        <v>11</v>
      </c>
      <c r="J15" s="3"/>
      <c r="K15" s="2"/>
      <c r="L15" s="2"/>
    </row>
    <row r="16" spans="1:12" x14ac:dyDescent="0.3">
      <c r="A16">
        <v>13</v>
      </c>
      <c r="B16">
        <v>1122.5872202154603</v>
      </c>
      <c r="C16">
        <v>286.04375402159337</v>
      </c>
      <c r="D16">
        <v>11</v>
      </c>
      <c r="E16">
        <v>13</v>
      </c>
      <c r="F16">
        <v>333.44603762225762</v>
      </c>
      <c r="G16">
        <v>65.860076519366558</v>
      </c>
      <c r="H16">
        <v>11</v>
      </c>
      <c r="J16" s="3" t="s">
        <v>242</v>
      </c>
      <c r="K16" s="2"/>
      <c r="L16" s="2"/>
    </row>
    <row r="17" spans="1:12" x14ac:dyDescent="0.3">
      <c r="A17">
        <v>14</v>
      </c>
      <c r="B17">
        <v>1193.0978701023532</v>
      </c>
      <c r="C17">
        <v>307.17202398687374</v>
      </c>
      <c r="D17">
        <v>11</v>
      </c>
      <c r="E17">
        <v>14</v>
      </c>
      <c r="F17">
        <v>355.65086354579449</v>
      </c>
      <c r="G17">
        <v>71.104846270296306</v>
      </c>
      <c r="H17">
        <v>11</v>
      </c>
      <c r="J17" s="3" t="s">
        <v>81</v>
      </c>
      <c r="K17" s="2">
        <v>1.9199999999999998E-2</v>
      </c>
      <c r="L17" s="2">
        <v>1.154E-2</v>
      </c>
    </row>
    <row r="18" spans="1:12" x14ac:dyDescent="0.3">
      <c r="A18">
        <v>15</v>
      </c>
      <c r="B18">
        <v>1255.0738914949534</v>
      </c>
      <c r="C18">
        <v>316.37219780973959</v>
      </c>
      <c r="D18">
        <v>11</v>
      </c>
      <c r="E18">
        <v>15</v>
      </c>
      <c r="F18">
        <v>378.0808354174697</v>
      </c>
      <c r="G18">
        <v>78.26569538570385</v>
      </c>
      <c r="H18">
        <v>11</v>
      </c>
      <c r="J18" s="3" t="s">
        <v>243</v>
      </c>
      <c r="K18" s="2">
        <v>3421</v>
      </c>
      <c r="L18" s="2">
        <v>1022</v>
      </c>
    </row>
    <row r="19" spans="1:12" x14ac:dyDescent="0.3">
      <c r="A19">
        <v>16</v>
      </c>
      <c r="B19">
        <v>1323.8031547965636</v>
      </c>
      <c r="C19">
        <v>340.08151266101817</v>
      </c>
      <c r="D19">
        <v>11</v>
      </c>
      <c r="E19">
        <v>16</v>
      </c>
      <c r="F19">
        <v>394.89778846440964</v>
      </c>
      <c r="G19">
        <v>84.525073266465782</v>
      </c>
      <c r="H19">
        <v>11</v>
      </c>
      <c r="J19" s="3"/>
      <c r="K19" s="2"/>
      <c r="L19" s="2"/>
    </row>
    <row r="20" spans="1:12" x14ac:dyDescent="0.3">
      <c r="A20">
        <v>17</v>
      </c>
      <c r="B20">
        <v>1383.6368423212377</v>
      </c>
      <c r="C20">
        <v>355.26102036379399</v>
      </c>
      <c r="D20">
        <v>11</v>
      </c>
      <c r="E20">
        <v>17</v>
      </c>
      <c r="F20">
        <v>410.1762886237621</v>
      </c>
      <c r="G20">
        <v>88.338028443597963</v>
      </c>
      <c r="H20">
        <v>11</v>
      </c>
      <c r="J20" s="3" t="s">
        <v>244</v>
      </c>
      <c r="K20" s="2"/>
      <c r="L20" s="2"/>
    </row>
    <row r="21" spans="1:12" x14ac:dyDescent="0.3">
      <c r="A21">
        <v>18</v>
      </c>
      <c r="B21">
        <v>1452.7069902266974</v>
      </c>
      <c r="C21">
        <v>369.83910204668189</v>
      </c>
      <c r="D21">
        <v>11</v>
      </c>
      <c r="E21">
        <v>18</v>
      </c>
      <c r="F21">
        <v>426.34666266760615</v>
      </c>
      <c r="G21">
        <v>93.92217891901312</v>
      </c>
      <c r="H21">
        <v>11</v>
      </c>
      <c r="J21" s="3" t="s">
        <v>78</v>
      </c>
      <c r="K21" s="2">
        <v>10.94</v>
      </c>
      <c r="L21" s="2">
        <v>6.5250000000000004</v>
      </c>
    </row>
    <row r="22" spans="1:12" x14ac:dyDescent="0.3">
      <c r="A22">
        <v>19</v>
      </c>
      <c r="B22">
        <v>1495.7527767115441</v>
      </c>
      <c r="C22">
        <v>378.88646132318866</v>
      </c>
      <c r="D22">
        <v>11</v>
      </c>
      <c r="E22">
        <v>19</v>
      </c>
      <c r="F22">
        <v>441.13959186291601</v>
      </c>
      <c r="G22">
        <v>100.46272203857066</v>
      </c>
      <c r="H22">
        <v>11</v>
      </c>
      <c r="J22" s="3" t="s">
        <v>245</v>
      </c>
      <c r="K22" s="2" t="s">
        <v>246</v>
      </c>
      <c r="L22" s="2" t="s">
        <v>246</v>
      </c>
    </row>
    <row r="23" spans="1:12" x14ac:dyDescent="0.3">
      <c r="A23">
        <v>20</v>
      </c>
      <c r="B23">
        <v>1557.9305521453944</v>
      </c>
      <c r="C23">
        <v>398.6774668455156</v>
      </c>
      <c r="D23">
        <v>11</v>
      </c>
      <c r="E23">
        <v>20</v>
      </c>
      <c r="F23">
        <v>454.12789489749196</v>
      </c>
      <c r="G23">
        <v>103.69107260456572</v>
      </c>
      <c r="H23">
        <v>11</v>
      </c>
      <c r="J23" s="3" t="s">
        <v>4</v>
      </c>
      <c r="K23" s="2">
        <v>1E-3</v>
      </c>
      <c r="L23" s="2">
        <v>1.09E-2</v>
      </c>
    </row>
    <row r="24" spans="1:12" x14ac:dyDescent="0.3">
      <c r="A24">
        <v>21</v>
      </c>
      <c r="B24">
        <v>1610.7191804469255</v>
      </c>
      <c r="C24">
        <v>413.23874623163613</v>
      </c>
      <c r="D24">
        <v>11</v>
      </c>
      <c r="E24">
        <v>21</v>
      </c>
      <c r="F24">
        <v>468.14029312655708</v>
      </c>
      <c r="G24">
        <v>106.77575670926434</v>
      </c>
      <c r="H24">
        <v>11</v>
      </c>
      <c r="J24" s="3" t="s">
        <v>247</v>
      </c>
      <c r="K24" s="2" t="s">
        <v>248</v>
      </c>
      <c r="L24" s="2" t="s">
        <v>248</v>
      </c>
    </row>
    <row r="25" spans="1:12" x14ac:dyDescent="0.3">
      <c r="A25">
        <v>22</v>
      </c>
      <c r="B25">
        <v>1680.5580266586257</v>
      </c>
      <c r="C25">
        <v>425.0352103138402</v>
      </c>
      <c r="D25">
        <v>11</v>
      </c>
      <c r="E25">
        <v>22</v>
      </c>
      <c r="F25">
        <v>485.15839689905749</v>
      </c>
      <c r="G25">
        <v>111.64969714183512</v>
      </c>
      <c r="H25">
        <v>11</v>
      </c>
      <c r="J25" s="3"/>
      <c r="K25" s="2"/>
      <c r="L25" s="2"/>
    </row>
    <row r="26" spans="1:12" x14ac:dyDescent="0.3">
      <c r="A26">
        <v>23</v>
      </c>
      <c r="B26">
        <v>1739.4030143335801</v>
      </c>
      <c r="C26">
        <v>440.99595273103296</v>
      </c>
      <c r="D26">
        <v>11</v>
      </c>
      <c r="E26">
        <v>23</v>
      </c>
      <c r="F26">
        <v>493.23403871989956</v>
      </c>
      <c r="G26">
        <v>111.81239768098756</v>
      </c>
      <c r="H26">
        <v>11</v>
      </c>
      <c r="J26" s="3" t="s">
        <v>249</v>
      </c>
      <c r="K26" s="2" t="s">
        <v>250</v>
      </c>
      <c r="L26" s="2" t="s">
        <v>251</v>
      </c>
    </row>
    <row r="27" spans="1:12" x14ac:dyDescent="0.3">
      <c r="A27">
        <v>24</v>
      </c>
      <c r="B27">
        <v>1810.7512096115017</v>
      </c>
      <c r="C27">
        <v>463.29397437753619</v>
      </c>
      <c r="D27">
        <v>11</v>
      </c>
      <c r="E27">
        <v>24</v>
      </c>
      <c r="F27">
        <v>506.50659473505004</v>
      </c>
      <c r="G27">
        <v>118.35451246105927</v>
      </c>
      <c r="H27">
        <v>11</v>
      </c>
      <c r="J27" s="3"/>
      <c r="K27" s="2"/>
      <c r="L27" s="2"/>
    </row>
    <row r="28" spans="1:12" x14ac:dyDescent="0.3">
      <c r="A28">
        <v>25</v>
      </c>
      <c r="B28">
        <v>1865.7804605655181</v>
      </c>
      <c r="C28">
        <v>483.18551110104067</v>
      </c>
      <c r="D28">
        <v>11</v>
      </c>
      <c r="E28">
        <v>25</v>
      </c>
      <c r="F28">
        <v>526.71967776010365</v>
      </c>
      <c r="G28">
        <v>127.88495614289552</v>
      </c>
      <c r="H28">
        <v>11</v>
      </c>
      <c r="J28" s="3" t="s">
        <v>67</v>
      </c>
      <c r="K28" s="2"/>
      <c r="L28" s="2"/>
    </row>
    <row r="29" spans="1:12" x14ac:dyDescent="0.3">
      <c r="A29">
        <v>26</v>
      </c>
      <c r="B29">
        <v>1938.8227292963863</v>
      </c>
      <c r="C29">
        <v>497.9399844042145</v>
      </c>
      <c r="D29">
        <v>11</v>
      </c>
      <c r="E29">
        <v>26</v>
      </c>
      <c r="F29">
        <v>535.85959653923032</v>
      </c>
      <c r="G29">
        <v>130.60429485515101</v>
      </c>
      <c r="H29">
        <v>11</v>
      </c>
      <c r="J29" s="3" t="s">
        <v>252</v>
      </c>
      <c r="K29" s="2">
        <v>561</v>
      </c>
      <c r="L29" s="2">
        <v>561</v>
      </c>
    </row>
    <row r="30" spans="1:12" x14ac:dyDescent="0.3">
      <c r="A30">
        <v>27</v>
      </c>
      <c r="B30">
        <v>1986.237501252155</v>
      </c>
      <c r="C30">
        <v>506.56899650096915</v>
      </c>
      <c r="D30">
        <v>11</v>
      </c>
      <c r="E30">
        <v>27</v>
      </c>
      <c r="F30">
        <v>545.46901124013846</v>
      </c>
      <c r="G30">
        <v>135.26907665842339</v>
      </c>
      <c r="H30">
        <v>11</v>
      </c>
      <c r="J30" s="3" t="s">
        <v>253</v>
      </c>
      <c r="K30" s="2">
        <v>1</v>
      </c>
      <c r="L30" s="2">
        <v>1</v>
      </c>
    </row>
    <row r="31" spans="1:12" x14ac:dyDescent="0.3">
      <c r="A31">
        <v>28</v>
      </c>
      <c r="B31">
        <v>2059.7738330688348</v>
      </c>
      <c r="C31">
        <v>528.8468652023339</v>
      </c>
      <c r="D31">
        <v>11</v>
      </c>
      <c r="E31">
        <v>28</v>
      </c>
      <c r="F31">
        <v>554.25496839151367</v>
      </c>
      <c r="G31">
        <v>137.13742959006913</v>
      </c>
      <c r="H31">
        <v>11</v>
      </c>
      <c r="J31" s="3" t="s">
        <v>137</v>
      </c>
      <c r="K31" s="2">
        <v>561</v>
      </c>
      <c r="L31" s="2">
        <v>561</v>
      </c>
    </row>
    <row r="32" spans="1:12" x14ac:dyDescent="0.3">
      <c r="A32">
        <v>29</v>
      </c>
      <c r="B32">
        <v>2125.9728054510301</v>
      </c>
      <c r="C32">
        <v>547.73271430960722</v>
      </c>
      <c r="D32">
        <v>11</v>
      </c>
      <c r="E32">
        <v>29</v>
      </c>
      <c r="F32">
        <v>566.2522846136759</v>
      </c>
      <c r="G32">
        <v>138.65705641488719</v>
      </c>
      <c r="H32">
        <v>11</v>
      </c>
      <c r="J32" s="3" t="s">
        <v>95</v>
      </c>
      <c r="K32" s="2">
        <v>0</v>
      </c>
      <c r="L32" s="2">
        <v>0</v>
      </c>
    </row>
    <row r="33" spans="1:12" x14ac:dyDescent="0.3">
      <c r="A33">
        <v>30</v>
      </c>
      <c r="B33">
        <v>2191.2460436824331</v>
      </c>
      <c r="C33">
        <v>568.39314259606419</v>
      </c>
      <c r="D33">
        <v>11</v>
      </c>
      <c r="E33">
        <v>30</v>
      </c>
      <c r="F33">
        <v>580.57118253659496</v>
      </c>
      <c r="G33">
        <v>143.73809384321677</v>
      </c>
      <c r="H33">
        <v>11</v>
      </c>
      <c r="J33" s="3"/>
      <c r="K33" s="2"/>
      <c r="L33" s="2"/>
    </row>
    <row r="34" spans="1:12" x14ac:dyDescent="0.3">
      <c r="A34">
        <v>31</v>
      </c>
      <c r="B34">
        <v>2248.827692609701</v>
      </c>
      <c r="C34">
        <v>578.59470471575253</v>
      </c>
      <c r="D34">
        <v>11</v>
      </c>
      <c r="E34">
        <v>31</v>
      </c>
      <c r="F34">
        <v>591.90140168909625</v>
      </c>
      <c r="G34">
        <v>146.46275932747662</v>
      </c>
      <c r="H34">
        <v>11</v>
      </c>
      <c r="J34" s="3"/>
      <c r="K34" s="2"/>
      <c r="L34" s="2"/>
    </row>
    <row r="35" spans="1:12" x14ac:dyDescent="0.3">
      <c r="A35">
        <v>32</v>
      </c>
      <c r="B35">
        <v>2298.4714617594577</v>
      </c>
      <c r="C35">
        <v>595.42796573978171</v>
      </c>
      <c r="D35">
        <v>11</v>
      </c>
      <c r="E35">
        <v>32</v>
      </c>
      <c r="F35">
        <v>606.58216106620887</v>
      </c>
      <c r="G35">
        <v>154.46029869247215</v>
      </c>
      <c r="H35">
        <v>11</v>
      </c>
    </row>
    <row r="36" spans="1:12" x14ac:dyDescent="0.3">
      <c r="A36">
        <v>33</v>
      </c>
      <c r="B36">
        <v>2349.8570932034677</v>
      </c>
      <c r="C36">
        <v>605.35814070105744</v>
      </c>
      <c r="D36">
        <v>11</v>
      </c>
      <c r="E36">
        <v>33</v>
      </c>
      <c r="F36">
        <v>621.25768958125252</v>
      </c>
      <c r="G36">
        <v>160.28218028321913</v>
      </c>
      <c r="H36">
        <v>11</v>
      </c>
    </row>
    <row r="37" spans="1:12" x14ac:dyDescent="0.3">
      <c r="A37">
        <v>34</v>
      </c>
      <c r="B37">
        <v>2413.3385968809594</v>
      </c>
      <c r="C37">
        <v>625.00944807859992</v>
      </c>
      <c r="D37">
        <v>11</v>
      </c>
      <c r="E37">
        <v>34</v>
      </c>
      <c r="F37">
        <v>638.42231634525899</v>
      </c>
      <c r="G37">
        <v>167.98001890556441</v>
      </c>
      <c r="H37">
        <v>11</v>
      </c>
    </row>
    <row r="38" spans="1:12" x14ac:dyDescent="0.3">
      <c r="A38">
        <v>35</v>
      </c>
      <c r="B38">
        <v>2477.901803251425</v>
      </c>
      <c r="C38">
        <v>638.51312627536709</v>
      </c>
      <c r="D38">
        <v>11</v>
      </c>
      <c r="E38">
        <v>35</v>
      </c>
      <c r="F38">
        <v>654.89465838078445</v>
      </c>
      <c r="G38">
        <v>174.9745605034847</v>
      </c>
      <c r="H38">
        <v>11</v>
      </c>
    </row>
    <row r="39" spans="1:12" x14ac:dyDescent="0.3">
      <c r="A39">
        <v>36</v>
      </c>
      <c r="B39">
        <v>2521.2355828255331</v>
      </c>
      <c r="C39">
        <v>653.10163586521412</v>
      </c>
      <c r="D39">
        <v>11</v>
      </c>
      <c r="E39">
        <v>36</v>
      </c>
      <c r="F39">
        <v>663.91751598086967</v>
      </c>
      <c r="G39">
        <v>178.87686732879379</v>
      </c>
      <c r="H39">
        <v>11</v>
      </c>
    </row>
    <row r="40" spans="1:12" x14ac:dyDescent="0.3">
      <c r="A40">
        <v>37</v>
      </c>
      <c r="B40">
        <v>2567.7415388322288</v>
      </c>
      <c r="C40">
        <v>666.67700908552217</v>
      </c>
      <c r="D40">
        <v>11</v>
      </c>
      <c r="E40">
        <v>37</v>
      </c>
      <c r="F40">
        <v>680.32747600555683</v>
      </c>
      <c r="G40">
        <v>188.37543316202087</v>
      </c>
      <c r="H40">
        <v>11</v>
      </c>
    </row>
    <row r="41" spans="1:12" x14ac:dyDescent="0.3">
      <c r="A41">
        <v>38</v>
      </c>
      <c r="B41">
        <v>2623.0142315647254</v>
      </c>
      <c r="C41">
        <v>678.50993361010399</v>
      </c>
      <c r="D41">
        <v>11</v>
      </c>
      <c r="E41">
        <v>38</v>
      </c>
      <c r="F41">
        <v>685.94988206817914</v>
      </c>
      <c r="G41">
        <v>188.07846715514847</v>
      </c>
      <c r="H41">
        <v>11</v>
      </c>
    </row>
    <row r="42" spans="1:12" x14ac:dyDescent="0.3">
      <c r="A42">
        <v>39</v>
      </c>
      <c r="B42">
        <v>2671.1023997350635</v>
      </c>
      <c r="C42">
        <v>688.38080560229935</v>
      </c>
      <c r="D42">
        <v>11</v>
      </c>
      <c r="E42">
        <v>39</v>
      </c>
      <c r="F42">
        <v>695.12521656283855</v>
      </c>
      <c r="G42">
        <v>191.4171395407738</v>
      </c>
      <c r="H42">
        <v>11</v>
      </c>
    </row>
    <row r="43" spans="1:12" x14ac:dyDescent="0.3">
      <c r="A43">
        <v>40</v>
      </c>
      <c r="B43">
        <v>2715.3500862692413</v>
      </c>
      <c r="C43">
        <v>703.74029535325826</v>
      </c>
      <c r="D43">
        <v>11</v>
      </c>
      <c r="E43">
        <v>40</v>
      </c>
      <c r="F43">
        <v>704.57175627421032</v>
      </c>
      <c r="G43">
        <v>193.33189660945561</v>
      </c>
      <c r="H43">
        <v>11</v>
      </c>
    </row>
    <row r="44" spans="1:12" x14ac:dyDescent="0.3">
      <c r="A44">
        <v>41</v>
      </c>
      <c r="B44">
        <v>2772.5762668505708</v>
      </c>
      <c r="C44">
        <v>713.21650033477943</v>
      </c>
      <c r="D44">
        <v>11</v>
      </c>
      <c r="E44">
        <v>41</v>
      </c>
      <c r="F44">
        <v>713.84265809327792</v>
      </c>
      <c r="G44">
        <v>193.8513606638605</v>
      </c>
      <c r="H44">
        <v>11</v>
      </c>
    </row>
    <row r="45" spans="1:12" x14ac:dyDescent="0.3">
      <c r="A45">
        <v>42</v>
      </c>
      <c r="B45">
        <v>2826.1735375983098</v>
      </c>
      <c r="C45">
        <v>723.94006381309589</v>
      </c>
      <c r="D45">
        <v>11</v>
      </c>
      <c r="E45">
        <v>42</v>
      </c>
      <c r="F45">
        <v>723.66689140810547</v>
      </c>
      <c r="G45">
        <v>195.40460543798838</v>
      </c>
      <c r="H45">
        <v>11</v>
      </c>
    </row>
    <row r="46" spans="1:12" x14ac:dyDescent="0.3">
      <c r="A46">
        <v>43</v>
      </c>
      <c r="B46">
        <v>2870.2120559935383</v>
      </c>
      <c r="C46">
        <v>734.52423208447249</v>
      </c>
      <c r="D46">
        <v>11</v>
      </c>
      <c r="E46">
        <v>43</v>
      </c>
      <c r="F46">
        <v>740.7842687979828</v>
      </c>
      <c r="G46">
        <v>202.50724250220645</v>
      </c>
      <c r="H46">
        <v>11</v>
      </c>
    </row>
    <row r="47" spans="1:12" x14ac:dyDescent="0.3">
      <c r="A47">
        <v>44</v>
      </c>
      <c r="B47">
        <v>2941.4987630391315</v>
      </c>
      <c r="C47">
        <v>756.08394088171099</v>
      </c>
      <c r="D47">
        <v>11</v>
      </c>
      <c r="E47">
        <v>44</v>
      </c>
      <c r="F47">
        <v>747.27980861047433</v>
      </c>
      <c r="G47">
        <v>202.76349749105333</v>
      </c>
      <c r="H47">
        <v>11</v>
      </c>
    </row>
    <row r="48" spans="1:12" x14ac:dyDescent="0.3">
      <c r="A48">
        <v>45</v>
      </c>
      <c r="B48">
        <v>2989.4666575739411</v>
      </c>
      <c r="C48">
        <v>763.67823124426195</v>
      </c>
      <c r="D48">
        <v>11</v>
      </c>
      <c r="E48">
        <v>45</v>
      </c>
      <c r="F48">
        <v>758.40154621727459</v>
      </c>
      <c r="G48">
        <v>206.90684308838803</v>
      </c>
      <c r="H48">
        <v>11</v>
      </c>
    </row>
    <row r="49" spans="1:8" x14ac:dyDescent="0.3">
      <c r="A49">
        <v>46</v>
      </c>
      <c r="B49">
        <v>3039.2103265788678</v>
      </c>
      <c r="C49">
        <v>773.74754551922592</v>
      </c>
      <c r="D49">
        <v>11</v>
      </c>
      <c r="E49">
        <v>46</v>
      </c>
      <c r="F49">
        <v>772.44494371336486</v>
      </c>
      <c r="G49">
        <v>210.62649059979611</v>
      </c>
      <c r="H49">
        <v>11</v>
      </c>
    </row>
    <row r="50" spans="1:8" x14ac:dyDescent="0.3">
      <c r="A50">
        <v>47</v>
      </c>
      <c r="B50">
        <v>3072.120334794869</v>
      </c>
      <c r="C50">
        <v>781.20669094263178</v>
      </c>
      <c r="D50">
        <v>11</v>
      </c>
      <c r="E50">
        <v>47</v>
      </c>
      <c r="F50">
        <v>789.59670233649479</v>
      </c>
      <c r="G50">
        <v>217.98737280482268</v>
      </c>
      <c r="H50">
        <v>11</v>
      </c>
    </row>
    <row r="51" spans="1:8" x14ac:dyDescent="0.3">
      <c r="A51">
        <v>48</v>
      </c>
      <c r="B51">
        <v>3135.0134215270696</v>
      </c>
      <c r="C51">
        <v>795.58340028057012</v>
      </c>
      <c r="D51">
        <v>11</v>
      </c>
      <c r="E51">
        <v>48</v>
      </c>
      <c r="F51">
        <v>797.62989832668836</v>
      </c>
      <c r="G51">
        <v>222.55313507408263</v>
      </c>
      <c r="H51">
        <v>11</v>
      </c>
    </row>
    <row r="52" spans="1:8" x14ac:dyDescent="0.3">
      <c r="A52">
        <v>49</v>
      </c>
      <c r="B52">
        <v>3165.4958306207236</v>
      </c>
      <c r="C52">
        <v>803.5892390558522</v>
      </c>
      <c r="D52">
        <v>11</v>
      </c>
      <c r="E52">
        <v>49</v>
      </c>
      <c r="F52">
        <v>811.0733823143255</v>
      </c>
      <c r="G52">
        <v>228.57229382655953</v>
      </c>
      <c r="H52">
        <v>11</v>
      </c>
    </row>
    <row r="53" spans="1:8" x14ac:dyDescent="0.3">
      <c r="A53">
        <v>50</v>
      </c>
      <c r="B53">
        <v>3218.8884959612578</v>
      </c>
      <c r="C53">
        <v>819.9895978905497</v>
      </c>
      <c r="D53">
        <v>11</v>
      </c>
      <c r="E53">
        <v>50</v>
      </c>
      <c r="F53">
        <v>818.83041068814532</v>
      </c>
      <c r="G53">
        <v>228.69548690567694</v>
      </c>
      <c r="H53">
        <v>11</v>
      </c>
    </row>
    <row r="54" spans="1:8" x14ac:dyDescent="0.3">
      <c r="A54">
        <v>51</v>
      </c>
      <c r="B54">
        <v>3267.5194379432173</v>
      </c>
      <c r="C54">
        <v>827.25364928543877</v>
      </c>
      <c r="D54">
        <v>11</v>
      </c>
      <c r="E54">
        <v>51</v>
      </c>
      <c r="F54">
        <v>835.42065737824294</v>
      </c>
      <c r="G54">
        <v>239.09506129213867</v>
      </c>
      <c r="H54">
        <v>11</v>
      </c>
    </row>
    <row r="55" spans="1:8" x14ac:dyDescent="0.3">
      <c r="A55">
        <v>52</v>
      </c>
      <c r="B55">
        <v>3316.918758609555</v>
      </c>
      <c r="C55">
        <v>845.65724672219119</v>
      </c>
      <c r="D55">
        <v>11</v>
      </c>
      <c r="E55">
        <v>52</v>
      </c>
      <c r="F55">
        <v>846.1630392600963</v>
      </c>
      <c r="G55">
        <v>243.82817241157619</v>
      </c>
      <c r="H55">
        <v>11</v>
      </c>
    </row>
    <row r="56" spans="1:8" x14ac:dyDescent="0.3">
      <c r="A56">
        <v>53</v>
      </c>
      <c r="B56">
        <v>3356.1889748486497</v>
      </c>
      <c r="C56">
        <v>851.43496922486122</v>
      </c>
      <c r="D56">
        <v>11</v>
      </c>
      <c r="E56">
        <v>53</v>
      </c>
      <c r="F56">
        <v>854.57608240981972</v>
      </c>
      <c r="G56">
        <v>248.90122502067044</v>
      </c>
      <c r="H56">
        <v>11</v>
      </c>
    </row>
    <row r="57" spans="1:8" x14ac:dyDescent="0.3">
      <c r="A57">
        <v>54</v>
      </c>
      <c r="B57">
        <v>3398.0953394619455</v>
      </c>
      <c r="C57">
        <v>867.32047712613519</v>
      </c>
      <c r="D57">
        <v>11</v>
      </c>
      <c r="E57">
        <v>54</v>
      </c>
      <c r="F57">
        <v>863.96879672362422</v>
      </c>
      <c r="G57">
        <v>253.19755431803688</v>
      </c>
      <c r="H57">
        <v>11</v>
      </c>
    </row>
    <row r="58" spans="1:8" x14ac:dyDescent="0.3">
      <c r="A58">
        <v>55</v>
      </c>
      <c r="B58">
        <v>3431.5786895428541</v>
      </c>
      <c r="C58">
        <v>876.86497099420046</v>
      </c>
      <c r="D58">
        <v>11</v>
      </c>
      <c r="E58">
        <v>55</v>
      </c>
      <c r="F58">
        <v>873.9293312453708</v>
      </c>
      <c r="G58">
        <v>259.43596609691724</v>
      </c>
      <c r="H58">
        <v>11</v>
      </c>
    </row>
    <row r="59" spans="1:8" x14ac:dyDescent="0.3">
      <c r="A59">
        <v>56</v>
      </c>
      <c r="B59">
        <v>3472.3205737315848</v>
      </c>
      <c r="C59">
        <v>892.82544110630795</v>
      </c>
      <c r="D59">
        <v>11</v>
      </c>
      <c r="E59">
        <v>56</v>
      </c>
      <c r="F59">
        <v>880.4845072966898</v>
      </c>
      <c r="G59">
        <v>261.89101677648137</v>
      </c>
      <c r="H59">
        <v>11</v>
      </c>
    </row>
    <row r="60" spans="1:8" x14ac:dyDescent="0.3">
      <c r="A60">
        <v>57</v>
      </c>
      <c r="B60">
        <v>3503.0250563416589</v>
      </c>
      <c r="C60">
        <v>899.18074468411112</v>
      </c>
      <c r="D60">
        <v>11</v>
      </c>
      <c r="E60">
        <v>57</v>
      </c>
      <c r="F60">
        <v>889.6538542895895</v>
      </c>
      <c r="G60">
        <v>266.15693538402115</v>
      </c>
      <c r="H60">
        <v>11</v>
      </c>
    </row>
    <row r="61" spans="1:8" x14ac:dyDescent="0.3">
      <c r="A61">
        <v>58</v>
      </c>
      <c r="B61">
        <v>3548.0099262994427</v>
      </c>
      <c r="C61">
        <v>916.84334423588882</v>
      </c>
      <c r="D61">
        <v>11</v>
      </c>
      <c r="E61">
        <v>58</v>
      </c>
      <c r="F61">
        <v>894.93057160541514</v>
      </c>
      <c r="G61">
        <v>265.83057226034327</v>
      </c>
      <c r="H61">
        <v>11</v>
      </c>
    </row>
    <row r="62" spans="1:8" x14ac:dyDescent="0.3">
      <c r="A62">
        <v>59</v>
      </c>
      <c r="B62">
        <v>3583.9634871350722</v>
      </c>
      <c r="C62">
        <v>925.62846393569964</v>
      </c>
      <c r="D62">
        <v>11</v>
      </c>
      <c r="E62">
        <v>59</v>
      </c>
      <c r="F62">
        <v>905.69041208439</v>
      </c>
      <c r="G62">
        <v>270.1177882307515</v>
      </c>
      <c r="H62">
        <v>11</v>
      </c>
    </row>
    <row r="63" spans="1:8" x14ac:dyDescent="0.3">
      <c r="A63">
        <v>60</v>
      </c>
      <c r="B63">
        <v>3622.8672130450655</v>
      </c>
      <c r="C63">
        <v>935.32654489204697</v>
      </c>
      <c r="D63">
        <v>11</v>
      </c>
      <c r="E63">
        <v>60</v>
      </c>
      <c r="F63">
        <v>911.73465652386028</v>
      </c>
      <c r="G63">
        <v>274.52505740628675</v>
      </c>
      <c r="H63">
        <v>11</v>
      </c>
    </row>
    <row r="64" spans="1:8" x14ac:dyDescent="0.3">
      <c r="A64">
        <v>61</v>
      </c>
      <c r="B64">
        <v>3648.5334586676327</v>
      </c>
      <c r="C64">
        <v>939.98080271361562</v>
      </c>
      <c r="D64">
        <v>11</v>
      </c>
      <c r="E64">
        <v>61</v>
      </c>
      <c r="F64">
        <v>918.8900701353989</v>
      </c>
      <c r="G64">
        <v>277.75741350888967</v>
      </c>
      <c r="H64">
        <v>11</v>
      </c>
    </row>
    <row r="65" spans="1:8" x14ac:dyDescent="0.3">
      <c r="A65">
        <v>62</v>
      </c>
      <c r="B65">
        <v>3698.1971676480143</v>
      </c>
      <c r="C65">
        <v>954.75261301891749</v>
      </c>
      <c r="D65">
        <v>11</v>
      </c>
      <c r="E65">
        <v>62</v>
      </c>
      <c r="F65">
        <v>935.30824737842374</v>
      </c>
      <c r="G65">
        <v>281.32424155609954</v>
      </c>
      <c r="H65">
        <v>11</v>
      </c>
    </row>
    <row r="66" spans="1:8" x14ac:dyDescent="0.3">
      <c r="A66">
        <v>63</v>
      </c>
      <c r="B66">
        <v>3726.0117486913891</v>
      </c>
      <c r="C66">
        <v>960.72937971016393</v>
      </c>
      <c r="D66">
        <v>11</v>
      </c>
      <c r="E66">
        <v>63</v>
      </c>
      <c r="F66">
        <v>941.40857378574049</v>
      </c>
      <c r="G66">
        <v>283.60509128561608</v>
      </c>
      <c r="H66">
        <v>11</v>
      </c>
    </row>
    <row r="67" spans="1:8" x14ac:dyDescent="0.3">
      <c r="A67">
        <v>64</v>
      </c>
      <c r="B67">
        <v>3768.2855966832617</v>
      </c>
      <c r="C67">
        <v>973.42915147317262</v>
      </c>
      <c r="D67">
        <v>11</v>
      </c>
      <c r="E67">
        <v>64</v>
      </c>
      <c r="F67">
        <v>947.8598156376629</v>
      </c>
      <c r="G67">
        <v>286.35879708147496</v>
      </c>
      <c r="H67">
        <v>11</v>
      </c>
    </row>
    <row r="68" spans="1:8" x14ac:dyDescent="0.3">
      <c r="A68">
        <v>65</v>
      </c>
      <c r="B68">
        <v>3809.1240371412105</v>
      </c>
      <c r="C68">
        <v>980.17150640323416</v>
      </c>
      <c r="D68">
        <v>11</v>
      </c>
      <c r="E68">
        <v>65</v>
      </c>
      <c r="F68">
        <v>961.62801762526715</v>
      </c>
      <c r="G68">
        <v>292.47096003107657</v>
      </c>
      <c r="H68">
        <v>11</v>
      </c>
    </row>
    <row r="69" spans="1:8" x14ac:dyDescent="0.3">
      <c r="A69">
        <v>66</v>
      </c>
      <c r="B69">
        <v>3844.8975885982932</v>
      </c>
      <c r="C69">
        <v>995.51207523622702</v>
      </c>
      <c r="D69">
        <v>11</v>
      </c>
      <c r="E69">
        <v>66</v>
      </c>
      <c r="F69">
        <v>971.51200320063083</v>
      </c>
      <c r="G69">
        <v>295.59136095320156</v>
      </c>
      <c r="H69">
        <v>11</v>
      </c>
    </row>
    <row r="70" spans="1:8" x14ac:dyDescent="0.3">
      <c r="A70">
        <v>67</v>
      </c>
      <c r="B70">
        <v>3879.9851376207657</v>
      </c>
      <c r="C70">
        <v>1005.8970377563051</v>
      </c>
      <c r="D70">
        <v>11</v>
      </c>
      <c r="E70">
        <v>67</v>
      </c>
      <c r="F70">
        <v>978.24553046908522</v>
      </c>
      <c r="G70">
        <v>296.74866309580665</v>
      </c>
      <c r="H70">
        <v>11</v>
      </c>
    </row>
    <row r="71" spans="1:8" x14ac:dyDescent="0.3">
      <c r="A71">
        <v>68</v>
      </c>
      <c r="B71">
        <v>3920.0675661128585</v>
      </c>
      <c r="C71">
        <v>1018.5196686545322</v>
      </c>
      <c r="D71">
        <v>11</v>
      </c>
      <c r="E71">
        <v>68</v>
      </c>
      <c r="F71">
        <v>989.70360314921459</v>
      </c>
      <c r="G71">
        <v>299.32147604881527</v>
      </c>
      <c r="H71">
        <v>11</v>
      </c>
    </row>
    <row r="72" spans="1:8" x14ac:dyDescent="0.3">
      <c r="A72">
        <v>69</v>
      </c>
      <c r="B72">
        <v>3956.8223691587177</v>
      </c>
      <c r="C72">
        <v>1025.4690766290698</v>
      </c>
      <c r="D72">
        <v>11</v>
      </c>
      <c r="E72">
        <v>69</v>
      </c>
      <c r="F72">
        <v>994.27169213103855</v>
      </c>
      <c r="G72">
        <v>301.17672893769685</v>
      </c>
      <c r="H72">
        <v>11</v>
      </c>
    </row>
    <row r="73" spans="1:8" x14ac:dyDescent="0.3">
      <c r="A73">
        <v>70</v>
      </c>
      <c r="B73">
        <v>3990.8481743784082</v>
      </c>
      <c r="C73">
        <v>1040.1106687645195</v>
      </c>
      <c r="D73">
        <v>11</v>
      </c>
      <c r="E73">
        <v>70</v>
      </c>
      <c r="F73">
        <v>1000.2934640833573</v>
      </c>
      <c r="G73">
        <v>302.68401476277791</v>
      </c>
      <c r="H73">
        <v>11</v>
      </c>
    </row>
    <row r="74" spans="1:8" x14ac:dyDescent="0.3">
      <c r="A74">
        <v>71</v>
      </c>
      <c r="B74">
        <v>4014.001133103714</v>
      </c>
      <c r="C74">
        <v>1042.1678655469516</v>
      </c>
      <c r="D74">
        <v>11</v>
      </c>
      <c r="E74">
        <v>71</v>
      </c>
      <c r="F74">
        <v>1006.4159695245145</v>
      </c>
      <c r="G74">
        <v>305.44615679854854</v>
      </c>
      <c r="H74">
        <v>11</v>
      </c>
    </row>
    <row r="75" spans="1:8" x14ac:dyDescent="0.3">
      <c r="A75">
        <v>72</v>
      </c>
      <c r="B75">
        <v>4050.88452301088</v>
      </c>
      <c r="C75">
        <v>1055.3968811917907</v>
      </c>
      <c r="D75">
        <v>11</v>
      </c>
      <c r="E75">
        <v>72</v>
      </c>
      <c r="F75">
        <v>1016.9168148987992</v>
      </c>
      <c r="G75">
        <v>311.87940594677946</v>
      </c>
      <c r="H75">
        <v>11</v>
      </c>
    </row>
    <row r="76" spans="1:8" x14ac:dyDescent="0.3">
      <c r="A76">
        <v>73</v>
      </c>
      <c r="B76">
        <v>4073.6424558218914</v>
      </c>
      <c r="C76">
        <v>1060.3208364217453</v>
      </c>
      <c r="D76">
        <v>11</v>
      </c>
      <c r="E76">
        <v>73</v>
      </c>
      <c r="F76">
        <v>1020.0162525509822</v>
      </c>
      <c r="G76">
        <v>311.78415942590175</v>
      </c>
      <c r="H76">
        <v>11</v>
      </c>
    </row>
    <row r="77" spans="1:8" x14ac:dyDescent="0.3">
      <c r="A77">
        <v>74</v>
      </c>
      <c r="B77">
        <v>4110.529534457085</v>
      </c>
      <c r="C77">
        <v>1075.8431598904749</v>
      </c>
      <c r="D77">
        <v>11</v>
      </c>
      <c r="E77">
        <v>74</v>
      </c>
      <c r="F77">
        <v>1027.5146493453233</v>
      </c>
      <c r="G77">
        <v>313.84357730564255</v>
      </c>
      <c r="H77">
        <v>11</v>
      </c>
    </row>
    <row r="78" spans="1:8" x14ac:dyDescent="0.3">
      <c r="A78">
        <v>75</v>
      </c>
      <c r="B78">
        <v>4141.1024602786147</v>
      </c>
      <c r="C78">
        <v>1079.379270333995</v>
      </c>
      <c r="D78">
        <v>11</v>
      </c>
      <c r="E78">
        <v>75</v>
      </c>
      <c r="F78">
        <v>1033.7430703021676</v>
      </c>
      <c r="G78">
        <v>315.56192036902547</v>
      </c>
      <c r="H78">
        <v>11</v>
      </c>
    </row>
    <row r="79" spans="1:8" x14ac:dyDescent="0.3">
      <c r="A79">
        <v>76</v>
      </c>
      <c r="B79">
        <v>4172.2457615246467</v>
      </c>
      <c r="C79">
        <v>1089.5315848002781</v>
      </c>
      <c r="D79">
        <v>11</v>
      </c>
      <c r="E79">
        <v>76</v>
      </c>
      <c r="F79">
        <v>1039.1961472193464</v>
      </c>
      <c r="G79">
        <v>318.65693973123132</v>
      </c>
      <c r="H79">
        <v>11</v>
      </c>
    </row>
    <row r="80" spans="1:8" x14ac:dyDescent="0.3">
      <c r="A80">
        <v>77</v>
      </c>
      <c r="B80">
        <v>4199.6104678415504</v>
      </c>
      <c r="C80">
        <v>1094.2195913832193</v>
      </c>
      <c r="D80">
        <v>11</v>
      </c>
      <c r="E80">
        <v>77</v>
      </c>
      <c r="F80">
        <v>1049.2893799865053</v>
      </c>
      <c r="G80">
        <v>325.02489049551843</v>
      </c>
      <c r="H80">
        <v>11</v>
      </c>
    </row>
    <row r="81" spans="1:8" x14ac:dyDescent="0.3">
      <c r="A81">
        <v>78</v>
      </c>
      <c r="B81">
        <v>4229.5018285058268</v>
      </c>
      <c r="C81">
        <v>1107.2358077986783</v>
      </c>
      <c r="D81">
        <v>11</v>
      </c>
      <c r="E81">
        <v>78</v>
      </c>
      <c r="F81">
        <v>1055.6591457623235</v>
      </c>
      <c r="G81">
        <v>329.21696947249848</v>
      </c>
      <c r="H81">
        <v>11</v>
      </c>
    </row>
    <row r="82" spans="1:8" x14ac:dyDescent="0.3">
      <c r="A82">
        <v>79</v>
      </c>
      <c r="B82">
        <v>4257.9896616214792</v>
      </c>
      <c r="C82">
        <v>1112.7259814696331</v>
      </c>
      <c r="D82">
        <v>11</v>
      </c>
      <c r="E82">
        <v>79</v>
      </c>
      <c r="F82">
        <v>1064.6667932676967</v>
      </c>
      <c r="G82">
        <v>333.66760439818125</v>
      </c>
      <c r="H82">
        <v>11</v>
      </c>
    </row>
    <row r="83" spans="1:8" x14ac:dyDescent="0.3">
      <c r="A83">
        <v>80</v>
      </c>
      <c r="B83">
        <v>4307.2460581739733</v>
      </c>
      <c r="C83">
        <v>1128.699854563944</v>
      </c>
      <c r="D83">
        <v>11</v>
      </c>
      <c r="E83">
        <v>80</v>
      </c>
      <c r="F83">
        <v>1075.8862770787082</v>
      </c>
      <c r="G83">
        <v>338.60419909174237</v>
      </c>
      <c r="H83">
        <v>11</v>
      </c>
    </row>
    <row r="84" spans="1:8" x14ac:dyDescent="0.3">
      <c r="A84">
        <v>81</v>
      </c>
      <c r="B84">
        <v>4332.4577842569824</v>
      </c>
      <c r="C84">
        <v>1133.0986318352591</v>
      </c>
      <c r="D84">
        <v>11</v>
      </c>
      <c r="E84">
        <v>81</v>
      </c>
      <c r="F84">
        <v>1084.023131711456</v>
      </c>
      <c r="G84">
        <v>343.38308054413699</v>
      </c>
      <c r="H84">
        <v>11</v>
      </c>
    </row>
    <row r="85" spans="1:8" x14ac:dyDescent="0.3">
      <c r="A85">
        <v>82</v>
      </c>
      <c r="B85">
        <v>4358.7107185662699</v>
      </c>
      <c r="C85">
        <v>1146.2720586292742</v>
      </c>
      <c r="D85">
        <v>11</v>
      </c>
      <c r="E85">
        <v>82</v>
      </c>
      <c r="F85">
        <v>1091.2137859182988</v>
      </c>
      <c r="G85">
        <v>345.91988263424724</v>
      </c>
      <c r="H85">
        <v>11</v>
      </c>
    </row>
    <row r="86" spans="1:8" x14ac:dyDescent="0.3">
      <c r="A86">
        <v>83</v>
      </c>
      <c r="B86">
        <v>4384.6796404010984</v>
      </c>
      <c r="C86">
        <v>1149.7354810444401</v>
      </c>
      <c r="D86">
        <v>11</v>
      </c>
      <c r="E86">
        <v>83</v>
      </c>
      <c r="F86">
        <v>1100.1580522121528</v>
      </c>
      <c r="G86">
        <v>351.83245981418543</v>
      </c>
      <c r="H86">
        <v>11</v>
      </c>
    </row>
    <row r="87" spans="1:8" x14ac:dyDescent="0.3">
      <c r="A87">
        <v>84</v>
      </c>
      <c r="B87">
        <v>4423.3927662332917</v>
      </c>
      <c r="C87">
        <v>1159.7803414737778</v>
      </c>
      <c r="D87">
        <v>11</v>
      </c>
      <c r="E87">
        <v>84</v>
      </c>
      <c r="F87">
        <v>1109.1906440621399</v>
      </c>
      <c r="G87">
        <v>355.99039169857133</v>
      </c>
      <c r="H87">
        <v>11</v>
      </c>
    </row>
    <row r="88" spans="1:8" x14ac:dyDescent="0.3">
      <c r="A88">
        <v>85</v>
      </c>
      <c r="B88">
        <v>4443.2911994378292</v>
      </c>
      <c r="C88">
        <v>1162.1928555865088</v>
      </c>
      <c r="D88">
        <v>11</v>
      </c>
      <c r="E88">
        <v>85</v>
      </c>
      <c r="F88">
        <v>1113.5588242315596</v>
      </c>
      <c r="G88">
        <v>357.64276059529021</v>
      </c>
      <c r="H88">
        <v>11</v>
      </c>
    </row>
    <row r="89" spans="1:8" x14ac:dyDescent="0.3">
      <c r="A89">
        <v>86</v>
      </c>
      <c r="B89">
        <v>4470.0515245735378</v>
      </c>
      <c r="C89">
        <v>1175.548568383253</v>
      </c>
      <c r="D89">
        <v>11</v>
      </c>
      <c r="E89">
        <v>86</v>
      </c>
      <c r="F89">
        <v>1117.4268548399016</v>
      </c>
      <c r="G89">
        <v>357.81601947683362</v>
      </c>
      <c r="H89">
        <v>11</v>
      </c>
    </row>
    <row r="90" spans="1:8" x14ac:dyDescent="0.3">
      <c r="A90">
        <v>87</v>
      </c>
      <c r="B90">
        <v>4498.7345147792867</v>
      </c>
      <c r="C90">
        <v>1181.2994702477383</v>
      </c>
      <c r="D90">
        <v>11</v>
      </c>
      <c r="E90">
        <v>87</v>
      </c>
      <c r="F90">
        <v>1119.9701289060258</v>
      </c>
      <c r="G90">
        <v>357.93755393795709</v>
      </c>
      <c r="H90">
        <v>11</v>
      </c>
    </row>
    <row r="91" spans="1:8" x14ac:dyDescent="0.3">
      <c r="A91">
        <v>88</v>
      </c>
      <c r="B91">
        <v>4528.2005410371585</v>
      </c>
      <c r="C91">
        <v>1192.6040999055961</v>
      </c>
      <c r="D91">
        <v>11</v>
      </c>
      <c r="E91">
        <v>88</v>
      </c>
      <c r="F91">
        <v>1127.2640374695227</v>
      </c>
      <c r="G91">
        <v>362.28567341850481</v>
      </c>
      <c r="H91">
        <v>11</v>
      </c>
    </row>
    <row r="92" spans="1:8" x14ac:dyDescent="0.3">
      <c r="A92">
        <v>89</v>
      </c>
      <c r="B92">
        <v>4552.088684910449</v>
      </c>
      <c r="C92">
        <v>1197.0259105307543</v>
      </c>
      <c r="D92">
        <v>11</v>
      </c>
      <c r="E92">
        <v>89</v>
      </c>
      <c r="F92">
        <v>1134.240014579178</v>
      </c>
      <c r="G92">
        <v>363.26908545066618</v>
      </c>
      <c r="H92">
        <v>11</v>
      </c>
    </row>
    <row r="93" spans="1:8" x14ac:dyDescent="0.3">
      <c r="A93">
        <v>90</v>
      </c>
      <c r="B93">
        <v>4582.4649010904204</v>
      </c>
      <c r="C93">
        <v>1212.0574057264123</v>
      </c>
      <c r="D93">
        <v>11</v>
      </c>
      <c r="E93">
        <v>90</v>
      </c>
      <c r="F93">
        <v>1137.7472823181854</v>
      </c>
      <c r="G93">
        <v>363.35807405036195</v>
      </c>
      <c r="H93">
        <v>11</v>
      </c>
    </row>
    <row r="94" spans="1:8" x14ac:dyDescent="0.3">
      <c r="A94">
        <v>91</v>
      </c>
      <c r="B94">
        <v>4614.1041322844794</v>
      </c>
      <c r="C94">
        <v>1217.2077346156102</v>
      </c>
      <c r="D94">
        <v>11</v>
      </c>
      <c r="E94">
        <v>91</v>
      </c>
      <c r="F94">
        <v>1143.965852271569</v>
      </c>
      <c r="G94">
        <v>367.04033740902281</v>
      </c>
      <c r="H94">
        <v>11</v>
      </c>
    </row>
    <row r="95" spans="1:8" x14ac:dyDescent="0.3">
      <c r="A95">
        <v>92</v>
      </c>
      <c r="B95">
        <v>4650.0210820040957</v>
      </c>
      <c r="C95">
        <v>1227.5232213086897</v>
      </c>
      <c r="D95">
        <v>11</v>
      </c>
      <c r="E95">
        <v>92</v>
      </c>
      <c r="F95">
        <v>1151.3940545931264</v>
      </c>
      <c r="G95">
        <v>370.41846832285574</v>
      </c>
      <c r="H95">
        <v>11</v>
      </c>
    </row>
    <row r="96" spans="1:8" x14ac:dyDescent="0.3">
      <c r="A96">
        <v>93</v>
      </c>
      <c r="B96">
        <v>4675.1547525638698</v>
      </c>
      <c r="C96">
        <v>1231.6591018978586</v>
      </c>
      <c r="D96">
        <v>11</v>
      </c>
      <c r="E96">
        <v>93</v>
      </c>
      <c r="F96">
        <v>1157.480269980354</v>
      </c>
      <c r="G96">
        <v>372.95667903117078</v>
      </c>
      <c r="H96">
        <v>11</v>
      </c>
    </row>
    <row r="97" spans="1:8" x14ac:dyDescent="0.3">
      <c r="A97">
        <v>94</v>
      </c>
      <c r="B97">
        <v>4707.1860930285702</v>
      </c>
      <c r="C97">
        <v>1242.8739781049405</v>
      </c>
      <c r="D97">
        <v>11</v>
      </c>
      <c r="E97">
        <v>94</v>
      </c>
      <c r="F97">
        <v>1162.0369194233622</v>
      </c>
      <c r="G97">
        <v>375.55415432268586</v>
      </c>
      <c r="H97">
        <v>11</v>
      </c>
    </row>
    <row r="98" spans="1:8" x14ac:dyDescent="0.3">
      <c r="A98">
        <v>95</v>
      </c>
      <c r="B98">
        <v>4731.9800632438746</v>
      </c>
      <c r="C98">
        <v>1246.7026193550225</v>
      </c>
      <c r="D98">
        <v>11</v>
      </c>
      <c r="E98">
        <v>95</v>
      </c>
      <c r="F98">
        <v>1166.76718567444</v>
      </c>
      <c r="G98">
        <v>376.24121974756679</v>
      </c>
      <c r="H98">
        <v>11</v>
      </c>
    </row>
    <row r="99" spans="1:8" x14ac:dyDescent="0.3">
      <c r="A99">
        <v>96</v>
      </c>
      <c r="B99">
        <v>4760.214353587523</v>
      </c>
      <c r="C99">
        <v>1258.2745062161746</v>
      </c>
      <c r="D99">
        <v>11</v>
      </c>
      <c r="E99">
        <v>96</v>
      </c>
      <c r="F99">
        <v>1173.5434004094236</v>
      </c>
      <c r="G99">
        <v>379.78073332144692</v>
      </c>
      <c r="H99">
        <v>11</v>
      </c>
    </row>
    <row r="100" spans="1:8" x14ac:dyDescent="0.3">
      <c r="A100">
        <v>97</v>
      </c>
      <c r="B100">
        <v>4783.43940236861</v>
      </c>
      <c r="C100">
        <v>1262.2584514085136</v>
      </c>
      <c r="D100">
        <v>11</v>
      </c>
      <c r="E100">
        <v>97</v>
      </c>
      <c r="F100">
        <v>1178.9394981714011</v>
      </c>
      <c r="G100">
        <v>381.64475665858873</v>
      </c>
      <c r="H100">
        <v>11</v>
      </c>
    </row>
    <row r="101" spans="1:8" x14ac:dyDescent="0.3">
      <c r="A101">
        <v>98</v>
      </c>
      <c r="B101">
        <v>4816.1719712259119</v>
      </c>
      <c r="C101">
        <v>1273.4679517664931</v>
      </c>
      <c r="D101">
        <v>11</v>
      </c>
      <c r="E101">
        <v>98</v>
      </c>
      <c r="F101">
        <v>1187.6262803114796</v>
      </c>
      <c r="G101">
        <v>386.25765267620375</v>
      </c>
      <c r="H101">
        <v>11</v>
      </c>
    </row>
    <row r="102" spans="1:8" x14ac:dyDescent="0.3">
      <c r="A102">
        <v>99</v>
      </c>
      <c r="B102">
        <v>4844.4289354826115</v>
      </c>
      <c r="C102">
        <v>1277.6760625667366</v>
      </c>
      <c r="D102">
        <v>11</v>
      </c>
      <c r="E102">
        <v>99</v>
      </c>
      <c r="F102">
        <v>1197.8275941236966</v>
      </c>
      <c r="G102">
        <v>391.53890462310034</v>
      </c>
      <c r="H102">
        <v>11</v>
      </c>
    </row>
    <row r="103" spans="1:8" x14ac:dyDescent="0.3">
      <c r="A103">
        <v>100</v>
      </c>
      <c r="B103">
        <v>4878.6874723780375</v>
      </c>
      <c r="C103">
        <v>1290.9917936162897</v>
      </c>
      <c r="D103">
        <v>11</v>
      </c>
      <c r="E103">
        <v>100</v>
      </c>
      <c r="F103">
        <v>1205.6798580003103</v>
      </c>
      <c r="G103">
        <v>393.49517635560034</v>
      </c>
      <c r="H103">
        <v>11</v>
      </c>
    </row>
  </sheetData>
  <mergeCells count="3">
    <mergeCell ref="A2:D2"/>
    <mergeCell ref="E2:H2"/>
    <mergeCell ref="A1:H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80A8E-5D04-41FB-8CD5-00186001AF1F}">
  <dimension ref="A1:G30"/>
  <sheetViews>
    <sheetView workbookViewId="0">
      <selection activeCell="G17" sqref="G17"/>
    </sheetView>
  </sheetViews>
  <sheetFormatPr defaultRowHeight="14.4" x14ac:dyDescent="0.3"/>
  <cols>
    <col min="5" max="5" width="35.44140625" bestFit="1" customWidth="1"/>
  </cols>
  <sheetData>
    <row r="1" spans="1:7" ht="27" customHeight="1" x14ac:dyDescent="0.3">
      <c r="B1" s="29" t="s">
        <v>255</v>
      </c>
      <c r="C1" s="30"/>
      <c r="D1" s="1"/>
      <c r="E1" s="1"/>
      <c r="F1" s="5" t="s">
        <v>0</v>
      </c>
      <c r="G1" s="1" t="s">
        <v>1</v>
      </c>
    </row>
    <row r="2" spans="1:7" x14ac:dyDescent="0.3">
      <c r="B2" s="5" t="s">
        <v>0</v>
      </c>
      <c r="C2" s="1" t="s">
        <v>1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ABS((B4-C4)/SQRT(((B6-1)*B5*B5*B6+(C6-1)*C5*C5*C6)/(B6+C6-2)))</f>
        <v>1.0948163775478881</v>
      </c>
      <c r="C3" s="31"/>
      <c r="E3" s="3" t="s">
        <v>3</v>
      </c>
      <c r="F3" s="2">
        <v>0.22600000000000001</v>
      </c>
      <c r="G3" s="2">
        <v>0.19070000000000001</v>
      </c>
    </row>
    <row r="4" spans="1:7" x14ac:dyDescent="0.3">
      <c r="A4" s="22" t="s">
        <v>288</v>
      </c>
      <c r="B4" s="22">
        <f t="shared" ref="B4:C4" si="0">AVERAGE(B7:B999)</f>
        <v>1673.9121887866486</v>
      </c>
      <c r="C4" s="22">
        <f t="shared" si="0"/>
        <v>467.06623223391148</v>
      </c>
      <c r="E4" s="3" t="s">
        <v>4</v>
      </c>
      <c r="F4" s="2" t="s">
        <v>5</v>
      </c>
      <c r="G4" s="2" t="s">
        <v>5</v>
      </c>
    </row>
    <row r="5" spans="1:7" x14ac:dyDescent="0.3">
      <c r="A5" s="22" t="s">
        <v>230</v>
      </c>
      <c r="B5" s="22">
        <f t="shared" ref="B5:C5" si="1">STDEV(B7:B999)/SQRT(B6)</f>
        <v>459.92264248240934</v>
      </c>
      <c r="C5" s="22">
        <f t="shared" si="1"/>
        <v>96.969369389364488</v>
      </c>
      <c r="E5" s="3" t="s">
        <v>6</v>
      </c>
      <c r="F5" s="2" t="s">
        <v>7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11</v>
      </c>
      <c r="C6" s="22">
        <f t="shared" si="2"/>
        <v>11</v>
      </c>
      <c r="E6" s="3" t="s">
        <v>8</v>
      </c>
      <c r="F6" s="2" t="s">
        <v>9</v>
      </c>
      <c r="G6" s="2" t="s">
        <v>9</v>
      </c>
    </row>
    <row r="7" spans="1:7" x14ac:dyDescent="0.3">
      <c r="B7">
        <v>465.50482425180502</v>
      </c>
      <c r="C7">
        <v>843.53803597403805</v>
      </c>
    </row>
    <row r="8" spans="1:7" x14ac:dyDescent="0.3">
      <c r="B8">
        <v>2306.5645968150302</v>
      </c>
      <c r="C8">
        <v>245.684111310579</v>
      </c>
      <c r="E8" s="4" t="s">
        <v>10</v>
      </c>
      <c r="F8" s="2"/>
    </row>
    <row r="9" spans="1:7" x14ac:dyDescent="0.3">
      <c r="B9">
        <v>5050.0882977110105</v>
      </c>
      <c r="C9">
        <v>147.658816879786</v>
      </c>
      <c r="E9" s="3" t="s">
        <v>4</v>
      </c>
      <c r="F9" s="2">
        <v>1.84E-2</v>
      </c>
    </row>
    <row r="10" spans="1:7" x14ac:dyDescent="0.3">
      <c r="B10">
        <v>958.03537350487204</v>
      </c>
      <c r="C10">
        <v>187.568133539689</v>
      </c>
      <c r="E10" s="3" t="s">
        <v>8</v>
      </c>
      <c r="F10" s="2" t="s">
        <v>37</v>
      </c>
    </row>
    <row r="11" spans="1:7" x14ac:dyDescent="0.3">
      <c r="B11">
        <v>722.55511843996999</v>
      </c>
      <c r="C11">
        <v>399.98348866416097</v>
      </c>
      <c r="E11" s="3" t="s">
        <v>13</v>
      </c>
      <c r="F11" s="2" t="s">
        <v>7</v>
      </c>
    </row>
    <row r="12" spans="1:7" x14ac:dyDescent="0.3">
      <c r="B12">
        <v>1993.10385325179</v>
      </c>
      <c r="C12">
        <v>711.23837740832403</v>
      </c>
      <c r="E12" s="3" t="s">
        <v>14</v>
      </c>
      <c r="F12" s="2" t="s">
        <v>15</v>
      </c>
    </row>
    <row r="13" spans="1:7" x14ac:dyDescent="0.3">
      <c r="B13">
        <v>3828.36448649056</v>
      </c>
      <c r="C13">
        <v>556.58309051185199</v>
      </c>
      <c r="E13" s="3" t="s">
        <v>16</v>
      </c>
      <c r="F13" s="2" t="s">
        <v>256</v>
      </c>
    </row>
    <row r="14" spans="1:7" x14ac:dyDescent="0.3">
      <c r="B14">
        <v>647.32665960889597</v>
      </c>
      <c r="C14">
        <v>263.95640220835497</v>
      </c>
      <c r="E14" s="3"/>
      <c r="F14" s="2"/>
    </row>
    <row r="15" spans="1:7" x14ac:dyDescent="0.3">
      <c r="B15">
        <v>515.81718608275105</v>
      </c>
      <c r="C15">
        <v>1144.0519489221899</v>
      </c>
      <c r="E15" s="3" t="s">
        <v>17</v>
      </c>
      <c r="F15" s="2"/>
    </row>
    <row r="16" spans="1:7" x14ac:dyDescent="0.3">
      <c r="B16">
        <v>492.898848244411</v>
      </c>
      <c r="C16">
        <v>164.21287284224201</v>
      </c>
      <c r="E16" s="3" t="s">
        <v>26</v>
      </c>
      <c r="F16" s="2">
        <v>1674</v>
      </c>
    </row>
    <row r="17" spans="2:6" x14ac:dyDescent="0.3">
      <c r="B17">
        <v>1432.7748322520399</v>
      </c>
      <c r="C17">
        <v>473.25327631181102</v>
      </c>
      <c r="E17" s="3" t="s">
        <v>27</v>
      </c>
      <c r="F17" s="2">
        <v>467.1</v>
      </c>
    </row>
    <row r="18" spans="2:6" x14ac:dyDescent="0.3">
      <c r="E18" s="3" t="s">
        <v>18</v>
      </c>
      <c r="F18" s="2" t="s">
        <v>257</v>
      </c>
    </row>
    <row r="19" spans="2:6" x14ac:dyDescent="0.3">
      <c r="E19" s="3" t="s">
        <v>19</v>
      </c>
      <c r="F19" s="2" t="s">
        <v>258</v>
      </c>
    </row>
    <row r="20" spans="2:6" x14ac:dyDescent="0.3">
      <c r="E20" s="3" t="s">
        <v>20</v>
      </c>
      <c r="F20" s="2">
        <v>0.24790000000000001</v>
      </c>
    </row>
    <row r="21" spans="2:6" x14ac:dyDescent="0.3">
      <c r="E21" s="3"/>
      <c r="F21" s="2"/>
    </row>
    <row r="22" spans="2:6" x14ac:dyDescent="0.3">
      <c r="E22" s="3" t="s">
        <v>21</v>
      </c>
      <c r="F22" s="2"/>
    </row>
    <row r="23" spans="2:6" x14ac:dyDescent="0.3">
      <c r="E23" s="3" t="s">
        <v>22</v>
      </c>
      <c r="F23" s="2" t="s">
        <v>259</v>
      </c>
    </row>
    <row r="24" spans="2:6" x14ac:dyDescent="0.3">
      <c r="E24" s="3" t="s">
        <v>4</v>
      </c>
      <c r="F24" s="2" t="s">
        <v>11</v>
      </c>
    </row>
    <row r="25" spans="2:6" x14ac:dyDescent="0.3">
      <c r="E25" s="3" t="s">
        <v>8</v>
      </c>
      <c r="F25" s="2" t="s">
        <v>12</v>
      </c>
    </row>
    <row r="26" spans="2:6" x14ac:dyDescent="0.3">
      <c r="E26" s="3" t="s">
        <v>13</v>
      </c>
      <c r="F26" s="2" t="s">
        <v>7</v>
      </c>
    </row>
    <row r="27" spans="2:6" x14ac:dyDescent="0.3">
      <c r="E27" s="3"/>
      <c r="F27" s="2"/>
    </row>
    <row r="28" spans="2:6" x14ac:dyDescent="0.3">
      <c r="E28" s="3" t="s">
        <v>23</v>
      </c>
      <c r="F28" s="2"/>
    </row>
    <row r="29" spans="2:6" x14ac:dyDescent="0.3">
      <c r="E29" s="3" t="s">
        <v>28</v>
      </c>
      <c r="F29" s="2">
        <v>11</v>
      </c>
    </row>
    <row r="30" spans="2:6" x14ac:dyDescent="0.3">
      <c r="E30" s="3" t="s">
        <v>29</v>
      </c>
      <c r="F30" s="2">
        <v>11</v>
      </c>
    </row>
  </sheetData>
  <mergeCells count="2">
    <mergeCell ref="B1:C1"/>
    <mergeCell ref="B3:C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BC162-A3F1-412C-8D90-6ED64E3CC106}">
  <dimension ref="A1:G30"/>
  <sheetViews>
    <sheetView workbookViewId="0">
      <selection activeCell="G17" sqref="G17"/>
    </sheetView>
  </sheetViews>
  <sheetFormatPr defaultRowHeight="14.4" x14ac:dyDescent="0.3"/>
  <cols>
    <col min="5" max="5" width="30.6640625" bestFit="1" customWidth="1"/>
  </cols>
  <sheetData>
    <row r="1" spans="1:7" ht="30" customHeight="1" x14ac:dyDescent="0.3">
      <c r="B1" s="29" t="s">
        <v>260</v>
      </c>
      <c r="C1" s="30"/>
      <c r="D1" s="1"/>
      <c r="E1" s="1"/>
      <c r="F1" s="5" t="s">
        <v>0</v>
      </c>
      <c r="G1" s="1" t="s">
        <v>1</v>
      </c>
    </row>
    <row r="2" spans="1:7" x14ac:dyDescent="0.3">
      <c r="B2" s="5" t="s">
        <v>0</v>
      </c>
      <c r="C2" s="1" t="s">
        <v>1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ABS((B4-C4)/SQRT(((B6-1)*B5*B5*B6+(C6-1)*C5*C5*C6)/(B6+C6-2)))</f>
        <v>0.6834279799122116</v>
      </c>
      <c r="C3" s="31"/>
      <c r="E3" s="3" t="s">
        <v>3</v>
      </c>
      <c r="F3" s="2">
        <v>0.25679999999999997</v>
      </c>
      <c r="G3" s="2">
        <v>0.15770000000000001</v>
      </c>
    </row>
    <row r="4" spans="1:7" x14ac:dyDescent="0.3">
      <c r="A4" s="22" t="s">
        <v>288</v>
      </c>
      <c r="B4" s="22">
        <f t="shared" ref="B4:C4" si="0">AVERAGE(B7:B999)</f>
        <v>33.03814772268565</v>
      </c>
      <c r="C4" s="22">
        <f t="shared" si="0"/>
        <v>26.271885343845781</v>
      </c>
      <c r="E4" s="3" t="s">
        <v>4</v>
      </c>
      <c r="F4" s="2">
        <v>4.1099999999999998E-2</v>
      </c>
      <c r="G4" s="2" t="s">
        <v>5</v>
      </c>
    </row>
    <row r="5" spans="1:7" x14ac:dyDescent="0.3">
      <c r="A5" s="22" t="s">
        <v>230</v>
      </c>
      <c r="B5" s="22">
        <f t="shared" ref="B5:C5" si="1">STDEV(B7:B999)/SQRT(B6)</f>
        <v>3.1764370093339314</v>
      </c>
      <c r="C5" s="22">
        <f t="shared" si="1"/>
        <v>2.7806405583166209</v>
      </c>
      <c r="E5" s="3" t="s">
        <v>6</v>
      </c>
      <c r="F5" s="2" t="s">
        <v>32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11</v>
      </c>
      <c r="C6" s="22">
        <f t="shared" si="2"/>
        <v>11</v>
      </c>
      <c r="E6" s="3" t="s">
        <v>8</v>
      </c>
      <c r="F6" s="2" t="s">
        <v>37</v>
      </c>
      <c r="G6" s="2" t="s">
        <v>9</v>
      </c>
    </row>
    <row r="7" spans="1:7" x14ac:dyDescent="0.3">
      <c r="B7">
        <v>23.500273919696099</v>
      </c>
      <c r="C7">
        <v>35.7983814158871</v>
      </c>
    </row>
    <row r="8" spans="1:7" x14ac:dyDescent="0.3">
      <c r="B8">
        <v>31.790862187499901</v>
      </c>
      <c r="C8">
        <v>13.6704425392217</v>
      </c>
      <c r="E8" s="4" t="s">
        <v>153</v>
      </c>
      <c r="F8" s="2"/>
    </row>
    <row r="9" spans="1:7" x14ac:dyDescent="0.3">
      <c r="B9">
        <v>41.164030339520799</v>
      </c>
      <c r="C9">
        <v>18.146642293279399</v>
      </c>
      <c r="E9" s="3" t="s">
        <v>4</v>
      </c>
      <c r="F9" s="2">
        <v>8.7900000000000006E-2</v>
      </c>
    </row>
    <row r="10" spans="1:7" x14ac:dyDescent="0.3">
      <c r="B10">
        <v>27.9012561733255</v>
      </c>
      <c r="C10">
        <v>17.653343608511399</v>
      </c>
      <c r="E10" s="3" t="s">
        <v>35</v>
      </c>
      <c r="F10" s="2" t="s">
        <v>36</v>
      </c>
    </row>
    <row r="11" spans="1:7" x14ac:dyDescent="0.3">
      <c r="B11">
        <v>24.978885486515502</v>
      </c>
      <c r="C11">
        <v>27.329176897700702</v>
      </c>
      <c r="E11" s="3" t="s">
        <v>8</v>
      </c>
      <c r="F11" s="2" t="s">
        <v>9</v>
      </c>
    </row>
    <row r="12" spans="1:7" x14ac:dyDescent="0.3">
      <c r="B12">
        <v>31.8936887557592</v>
      </c>
      <c r="C12">
        <v>46.668210570503497</v>
      </c>
      <c r="E12" s="3" t="s">
        <v>13</v>
      </c>
      <c r="F12" s="2" t="s">
        <v>32</v>
      </c>
    </row>
    <row r="13" spans="1:7" x14ac:dyDescent="0.3">
      <c r="B13">
        <v>60.052259789243998</v>
      </c>
      <c r="C13">
        <v>24.2316790051418</v>
      </c>
      <c r="E13" s="3" t="s">
        <v>14</v>
      </c>
      <c r="F13" s="2" t="s">
        <v>15</v>
      </c>
    </row>
    <row r="14" spans="1:7" x14ac:dyDescent="0.3">
      <c r="B14">
        <v>22.663132435294699</v>
      </c>
      <c r="C14">
        <v>22.7087796226091</v>
      </c>
      <c r="E14" s="3" t="s">
        <v>154</v>
      </c>
      <c r="F14" s="2" t="s">
        <v>261</v>
      </c>
    </row>
    <row r="15" spans="1:7" x14ac:dyDescent="0.3">
      <c r="B15">
        <v>30.446237429542901</v>
      </c>
      <c r="C15">
        <v>30.087684889347099</v>
      </c>
      <c r="E15" s="3" t="s">
        <v>156</v>
      </c>
      <c r="F15" s="2">
        <v>34</v>
      </c>
    </row>
    <row r="16" spans="1:7" x14ac:dyDescent="0.3">
      <c r="B16">
        <v>32.257683575277703</v>
      </c>
      <c r="C16">
        <v>28.8087273666154</v>
      </c>
      <c r="E16" s="3"/>
      <c r="F16" s="2"/>
    </row>
    <row r="17" spans="2:6" x14ac:dyDescent="0.3">
      <c r="B17">
        <v>36.771314857865796</v>
      </c>
      <c r="C17">
        <v>23.8876705734864</v>
      </c>
      <c r="E17" s="3" t="s">
        <v>157</v>
      </c>
      <c r="F17" s="2"/>
    </row>
    <row r="18" spans="2:6" x14ac:dyDescent="0.3">
      <c r="E18" s="3" t="s">
        <v>162</v>
      </c>
      <c r="F18" s="2" t="s">
        <v>262</v>
      </c>
    </row>
    <row r="19" spans="2:6" x14ac:dyDescent="0.3">
      <c r="E19" s="3" t="s">
        <v>163</v>
      </c>
      <c r="F19" s="2" t="s">
        <v>263</v>
      </c>
    </row>
    <row r="20" spans="2:6" x14ac:dyDescent="0.3">
      <c r="E20" s="3" t="s">
        <v>160</v>
      </c>
      <c r="F20" s="2">
        <v>-7.5590000000000002</v>
      </c>
    </row>
    <row r="21" spans="2:6" x14ac:dyDescent="0.3">
      <c r="E21" s="3" t="s">
        <v>161</v>
      </c>
      <c r="F21" s="2">
        <v>-6.2149999999999999</v>
      </c>
    </row>
    <row r="22" spans="2:6" x14ac:dyDescent="0.3">
      <c r="E22" s="3"/>
      <c r="F22" s="2"/>
    </row>
    <row r="23" spans="2:6" x14ac:dyDescent="0.3">
      <c r="E23" s="3"/>
      <c r="F23" s="2"/>
    </row>
    <row r="24" spans="2:6" x14ac:dyDescent="0.3">
      <c r="E24" s="3"/>
      <c r="F24" s="2"/>
    </row>
    <row r="25" spans="2:6" x14ac:dyDescent="0.3">
      <c r="E25" s="3"/>
      <c r="F25" s="2"/>
    </row>
    <row r="26" spans="2:6" x14ac:dyDescent="0.3">
      <c r="E26" s="3"/>
      <c r="F26" s="2"/>
    </row>
    <row r="27" spans="2:6" x14ac:dyDescent="0.3">
      <c r="E27" s="3"/>
      <c r="F27" s="2"/>
    </row>
    <row r="28" spans="2:6" x14ac:dyDescent="0.3">
      <c r="E28" s="3"/>
      <c r="F28" s="2"/>
    </row>
    <row r="29" spans="2:6" x14ac:dyDescent="0.3">
      <c r="E29" s="3"/>
      <c r="F29" s="2"/>
    </row>
    <row r="30" spans="2:6" x14ac:dyDescent="0.3">
      <c r="E30" s="3"/>
      <c r="F30" s="2"/>
    </row>
  </sheetData>
  <mergeCells count="2">
    <mergeCell ref="B1:C1"/>
    <mergeCell ref="B3:C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8A5BA-2C4D-4200-AB0E-2B4F743ECE5E}">
  <dimension ref="A1:G30"/>
  <sheetViews>
    <sheetView workbookViewId="0">
      <selection activeCell="G17" sqref="G17"/>
    </sheetView>
  </sheetViews>
  <sheetFormatPr defaultRowHeight="14.4" x14ac:dyDescent="0.3"/>
  <cols>
    <col min="5" max="5" width="35.44140625" bestFit="1" customWidth="1"/>
  </cols>
  <sheetData>
    <row r="1" spans="1:7" ht="30" customHeight="1" x14ac:dyDescent="0.3">
      <c r="B1" s="29" t="s">
        <v>264</v>
      </c>
      <c r="C1" s="30"/>
      <c r="D1" s="1"/>
      <c r="E1" s="1"/>
      <c r="F1" s="5" t="s">
        <v>0</v>
      </c>
      <c r="G1" s="1" t="s">
        <v>1</v>
      </c>
    </row>
    <row r="2" spans="1:7" x14ac:dyDescent="0.3">
      <c r="B2" s="5" t="s">
        <v>0</v>
      </c>
      <c r="C2" s="1" t="s">
        <v>1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ABS((B4-C4)/SQRT(((B6-1)*B5*B5*B6+(C6-1)*C5*C5*C6)/(B6+C6-2)))</f>
        <v>1.2117186927802506</v>
      </c>
      <c r="C3" s="31"/>
      <c r="E3" s="3" t="s">
        <v>3</v>
      </c>
      <c r="F3" s="2">
        <v>0.22070000000000001</v>
      </c>
      <c r="G3" s="2">
        <v>0.14660000000000001</v>
      </c>
    </row>
    <row r="4" spans="1:7" x14ac:dyDescent="0.3">
      <c r="A4" s="22" t="s">
        <v>288</v>
      </c>
      <c r="B4" s="22">
        <f t="shared" ref="B4:C4" si="0">AVERAGE(B7:B999)</f>
        <v>45.845473681820742</v>
      </c>
      <c r="C4" s="22">
        <f t="shared" si="0"/>
        <v>17.118369384869116</v>
      </c>
      <c r="E4" s="3" t="s">
        <v>4</v>
      </c>
      <c r="F4" s="2" t="s">
        <v>5</v>
      </c>
      <c r="G4" s="2" t="s">
        <v>5</v>
      </c>
    </row>
    <row r="5" spans="1:7" x14ac:dyDescent="0.3">
      <c r="A5" s="22" t="s">
        <v>230</v>
      </c>
      <c r="B5" s="22">
        <f t="shared" ref="B5:C5" si="1">STDEV(B7:B999)/SQRT(B6)</f>
        <v>9.7361774342507932</v>
      </c>
      <c r="C5" s="22">
        <f t="shared" si="1"/>
        <v>2.7201040991042067</v>
      </c>
      <c r="E5" s="3" t="s">
        <v>6</v>
      </c>
      <c r="F5" s="2" t="s">
        <v>7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11</v>
      </c>
      <c r="C6" s="22">
        <f t="shared" si="2"/>
        <v>11</v>
      </c>
      <c r="E6" s="3" t="s">
        <v>8</v>
      </c>
      <c r="F6" s="2" t="s">
        <v>9</v>
      </c>
      <c r="G6" s="2" t="s">
        <v>9</v>
      </c>
    </row>
    <row r="7" spans="1:7" x14ac:dyDescent="0.3">
      <c r="B7">
        <v>19.808485034791701</v>
      </c>
      <c r="C7">
        <v>23.563580324323901</v>
      </c>
    </row>
    <row r="8" spans="1:7" x14ac:dyDescent="0.3">
      <c r="B8">
        <v>72.554326561233296</v>
      </c>
      <c r="C8">
        <v>17.9719208508203</v>
      </c>
      <c r="E8" s="4" t="s">
        <v>10</v>
      </c>
      <c r="F8" s="2"/>
    </row>
    <row r="9" spans="1:7" x14ac:dyDescent="0.3">
      <c r="B9">
        <v>122.682066261683</v>
      </c>
      <c r="C9">
        <v>8.13697732579827</v>
      </c>
      <c r="E9" s="3" t="s">
        <v>4</v>
      </c>
      <c r="F9" s="2">
        <v>1.01E-2</v>
      </c>
    </row>
    <row r="10" spans="1:7" x14ac:dyDescent="0.3">
      <c r="B10">
        <v>34.336639452842498</v>
      </c>
      <c r="C10">
        <v>10.625076908901001</v>
      </c>
      <c r="E10" s="3" t="s">
        <v>8</v>
      </c>
      <c r="F10" s="2" t="s">
        <v>37</v>
      </c>
    </row>
    <row r="11" spans="1:7" x14ac:dyDescent="0.3">
      <c r="B11">
        <v>28.926635611105699</v>
      </c>
      <c r="C11">
        <v>14.635767852116</v>
      </c>
      <c r="E11" s="3" t="s">
        <v>13</v>
      </c>
      <c r="F11" s="2" t="s">
        <v>7</v>
      </c>
    </row>
    <row r="12" spans="1:7" x14ac:dyDescent="0.3">
      <c r="B12">
        <v>62.4921083451624</v>
      </c>
      <c r="C12">
        <v>15.2403181676278</v>
      </c>
      <c r="E12" s="3" t="s">
        <v>14</v>
      </c>
      <c r="F12" s="2" t="s">
        <v>15</v>
      </c>
    </row>
    <row r="13" spans="1:7" x14ac:dyDescent="0.3">
      <c r="B13">
        <v>63.750548271228503</v>
      </c>
      <c r="C13">
        <v>22.969233390461699</v>
      </c>
      <c r="E13" s="3" t="s">
        <v>16</v>
      </c>
      <c r="F13" s="2" t="s">
        <v>265</v>
      </c>
    </row>
    <row r="14" spans="1:7" x14ac:dyDescent="0.3">
      <c r="B14">
        <v>28.562982696989099</v>
      </c>
      <c r="C14">
        <v>11.623539731988</v>
      </c>
      <c r="E14" s="3"/>
      <c r="F14" s="2"/>
    </row>
    <row r="15" spans="1:7" x14ac:dyDescent="0.3">
      <c r="B15">
        <v>16.941902501956999</v>
      </c>
      <c r="C15">
        <v>38.023927501555903</v>
      </c>
      <c r="E15" s="3" t="s">
        <v>17</v>
      </c>
      <c r="F15" s="2"/>
    </row>
    <row r="16" spans="1:7" x14ac:dyDescent="0.3">
      <c r="B16">
        <v>15.280044740167501</v>
      </c>
      <c r="C16">
        <v>5.7001085383777896</v>
      </c>
      <c r="E16" s="3" t="s">
        <v>26</v>
      </c>
      <c r="F16" s="2">
        <v>45.85</v>
      </c>
    </row>
    <row r="17" spans="2:6" x14ac:dyDescent="0.3">
      <c r="B17">
        <v>38.9644710228674</v>
      </c>
      <c r="C17">
        <v>19.811612641589601</v>
      </c>
      <c r="E17" s="3" t="s">
        <v>27</v>
      </c>
      <c r="F17" s="2">
        <v>17.12</v>
      </c>
    </row>
    <row r="18" spans="2:6" x14ac:dyDescent="0.3">
      <c r="E18" s="3" t="s">
        <v>18</v>
      </c>
      <c r="F18" s="2" t="s">
        <v>266</v>
      </c>
    </row>
    <row r="19" spans="2:6" x14ac:dyDescent="0.3">
      <c r="E19" s="3" t="s">
        <v>19</v>
      </c>
      <c r="F19" s="2" t="s">
        <v>267</v>
      </c>
    </row>
    <row r="20" spans="2:6" x14ac:dyDescent="0.3">
      <c r="E20" s="3" t="s">
        <v>20</v>
      </c>
      <c r="F20" s="2">
        <v>0.28760000000000002</v>
      </c>
    </row>
    <row r="21" spans="2:6" x14ac:dyDescent="0.3">
      <c r="E21" s="3"/>
      <c r="F21" s="2"/>
    </row>
    <row r="22" spans="2:6" x14ac:dyDescent="0.3">
      <c r="E22" s="3" t="s">
        <v>21</v>
      </c>
      <c r="F22" s="2"/>
    </row>
    <row r="23" spans="2:6" x14ac:dyDescent="0.3">
      <c r="E23" s="3" t="s">
        <v>22</v>
      </c>
      <c r="F23" s="2" t="s">
        <v>268</v>
      </c>
    </row>
    <row r="24" spans="2:6" x14ac:dyDescent="0.3">
      <c r="E24" s="3" t="s">
        <v>4</v>
      </c>
      <c r="F24" s="2">
        <v>4.0000000000000002E-4</v>
      </c>
    </row>
    <row r="25" spans="2:6" x14ac:dyDescent="0.3">
      <c r="E25" s="3" t="s">
        <v>8</v>
      </c>
      <c r="F25" s="2" t="s">
        <v>152</v>
      </c>
    </row>
    <row r="26" spans="2:6" x14ac:dyDescent="0.3">
      <c r="E26" s="3" t="s">
        <v>13</v>
      </c>
      <c r="F26" s="2" t="s">
        <v>7</v>
      </c>
    </row>
    <row r="27" spans="2:6" x14ac:dyDescent="0.3">
      <c r="E27" s="3"/>
      <c r="F27" s="2"/>
    </row>
    <row r="28" spans="2:6" x14ac:dyDescent="0.3">
      <c r="E28" s="3" t="s">
        <v>23</v>
      </c>
      <c r="F28" s="2"/>
    </row>
    <row r="29" spans="2:6" x14ac:dyDescent="0.3">
      <c r="E29" s="3" t="s">
        <v>28</v>
      </c>
      <c r="F29" s="2">
        <v>11</v>
      </c>
    </row>
    <row r="30" spans="2:6" x14ac:dyDescent="0.3">
      <c r="E30" s="3" t="s">
        <v>29</v>
      </c>
      <c r="F30" s="2">
        <v>11</v>
      </c>
    </row>
  </sheetData>
  <mergeCells count="2">
    <mergeCell ref="B1:C1"/>
    <mergeCell ref="B3:C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17113-68C8-43A4-BFD9-0394547DFF07}">
  <dimension ref="A1:K38"/>
  <sheetViews>
    <sheetView workbookViewId="0">
      <selection activeCell="G17" sqref="G17"/>
    </sheetView>
  </sheetViews>
  <sheetFormatPr defaultRowHeight="14.4" x14ac:dyDescent="0.3"/>
  <cols>
    <col min="3" max="3" width="12" bestFit="1" customWidth="1"/>
    <col min="5" max="5" width="12" bestFit="1" customWidth="1"/>
    <col min="7" max="7" width="30.6640625" bestFit="1" customWidth="1"/>
  </cols>
  <sheetData>
    <row r="1" spans="1:11" x14ac:dyDescent="0.3">
      <c r="B1" s="30" t="s">
        <v>269</v>
      </c>
      <c r="C1" s="30"/>
      <c r="D1" s="30"/>
      <c r="E1" s="30"/>
    </row>
    <row r="2" spans="1:11" x14ac:dyDescent="0.3">
      <c r="B2" s="30" t="s">
        <v>0</v>
      </c>
      <c r="C2" s="30"/>
      <c r="D2" s="30" t="s">
        <v>1</v>
      </c>
      <c r="E2" s="30"/>
    </row>
    <row r="3" spans="1:11" ht="43.2" x14ac:dyDescent="0.3">
      <c r="B3" s="20" t="s">
        <v>270</v>
      </c>
      <c r="C3" s="14" t="s">
        <v>271</v>
      </c>
      <c r="D3" s="20" t="s">
        <v>270</v>
      </c>
      <c r="E3" s="14" t="s">
        <v>271</v>
      </c>
      <c r="H3" s="20" t="s">
        <v>270</v>
      </c>
      <c r="I3" s="14" t="s">
        <v>271</v>
      </c>
      <c r="J3" s="20" t="s">
        <v>270</v>
      </c>
      <c r="K3" s="14" t="s">
        <v>271</v>
      </c>
    </row>
    <row r="4" spans="1:11" x14ac:dyDescent="0.3">
      <c r="A4" s="21" t="s">
        <v>289</v>
      </c>
      <c r="B4" s="21">
        <f>ABS((B5-D5)/SQRT(((B7-1)*B6*B6*B7+(D7-1)*D6*D6*D7)/(B7+D7-2)))</f>
        <v>0.37838532935635333</v>
      </c>
      <c r="C4" s="21">
        <f>ABS((C5-E5)/SQRT(((C7-1)*C6*C6*C7+(E7-1)*E6*E6*E7)/(C7+E7-2)))</f>
        <v>3.3878088769552318E-2</v>
      </c>
      <c r="D4" s="21"/>
      <c r="E4" s="21"/>
      <c r="G4" s="4" t="s">
        <v>2</v>
      </c>
      <c r="H4" s="2"/>
      <c r="I4" s="2"/>
      <c r="J4" s="2"/>
      <c r="K4" s="2"/>
    </row>
    <row r="5" spans="1:11" x14ac:dyDescent="0.3">
      <c r="A5" s="22" t="s">
        <v>288</v>
      </c>
      <c r="B5" s="22">
        <f t="shared" ref="B5:C5" si="0">AVERAGE(B8:B1000)</f>
        <v>141.50821006849068</v>
      </c>
      <c r="C5" s="22">
        <f t="shared" si="0"/>
        <v>7.0031914637271617</v>
      </c>
      <c r="D5" s="22">
        <f t="shared" ref="D5:E5" si="1">AVERAGE(D8:D1000)</f>
        <v>178.05493724053667</v>
      </c>
      <c r="E5" s="22">
        <f t="shared" si="1"/>
        <v>7.1954476832734198</v>
      </c>
      <c r="G5" s="3" t="s">
        <v>3</v>
      </c>
      <c r="H5" s="2">
        <v>0.26790000000000003</v>
      </c>
      <c r="I5" s="2">
        <v>0.2878</v>
      </c>
      <c r="J5" s="2">
        <v>0.1963</v>
      </c>
      <c r="K5" s="2">
        <v>0.18490000000000001</v>
      </c>
    </row>
    <row r="6" spans="1:11" x14ac:dyDescent="0.3">
      <c r="A6" s="22" t="s">
        <v>230</v>
      </c>
      <c r="B6" s="22">
        <f t="shared" ref="B6:C6" si="2">STDEV(B8:B1000)/SQRT(B7)</f>
        <v>17.941002128789144</v>
      </c>
      <c r="C6" s="22">
        <f t="shared" si="2"/>
        <v>1.7062910513885243</v>
      </c>
      <c r="D6" s="22">
        <f t="shared" ref="D6:E6" si="3">STDEV(D8:D1000)/SQRT(D7)</f>
        <v>37.071230512011489</v>
      </c>
      <c r="E6" s="22">
        <f t="shared" si="3"/>
        <v>1.7158150279094952</v>
      </c>
      <c r="G6" s="3" t="s">
        <v>4</v>
      </c>
      <c r="H6" s="2">
        <v>2.64E-2</v>
      </c>
      <c r="I6" s="2">
        <v>1.1299999999999999E-2</v>
      </c>
      <c r="J6" s="2" t="s">
        <v>5</v>
      </c>
      <c r="K6" s="2" t="s">
        <v>5</v>
      </c>
    </row>
    <row r="7" spans="1:11" x14ac:dyDescent="0.3">
      <c r="A7" s="22" t="s">
        <v>231</v>
      </c>
      <c r="B7" s="22">
        <f t="shared" ref="B7:C7" si="4">COUNT(B8:B1000)</f>
        <v>11</v>
      </c>
      <c r="C7" s="22">
        <f t="shared" si="4"/>
        <v>11</v>
      </c>
      <c r="D7" s="22">
        <f t="shared" ref="D7:E7" si="5">COUNT(D8:D1000)</f>
        <v>11</v>
      </c>
      <c r="E7" s="22">
        <f t="shared" si="5"/>
        <v>11</v>
      </c>
      <c r="G7" s="3" t="s">
        <v>6</v>
      </c>
      <c r="H7" s="2" t="s">
        <v>32</v>
      </c>
      <c r="I7" s="2" t="s">
        <v>32</v>
      </c>
      <c r="J7" s="2" t="s">
        <v>7</v>
      </c>
      <c r="K7" s="2" t="s">
        <v>7</v>
      </c>
    </row>
    <row r="8" spans="1:11" x14ac:dyDescent="0.3">
      <c r="B8">
        <v>121.51159973698</v>
      </c>
      <c r="C8">
        <v>13.5370371364828</v>
      </c>
      <c r="D8">
        <v>236.19506474648003</v>
      </c>
      <c r="E8">
        <v>1.52137561908484</v>
      </c>
      <c r="G8" s="3" t="s">
        <v>8</v>
      </c>
      <c r="H8" s="2" t="s">
        <v>37</v>
      </c>
      <c r="I8" s="2" t="s">
        <v>37</v>
      </c>
      <c r="J8" s="2" t="s">
        <v>9</v>
      </c>
      <c r="K8" s="2" t="s">
        <v>9</v>
      </c>
    </row>
    <row r="9" spans="1:11" x14ac:dyDescent="0.3">
      <c r="B9">
        <v>116.96249832726899</v>
      </c>
      <c r="C9">
        <v>3.8604834089740998</v>
      </c>
      <c r="D9">
        <v>297.66872374101803</v>
      </c>
      <c r="E9">
        <v>1.20558435831736</v>
      </c>
    </row>
    <row r="10" spans="1:11" x14ac:dyDescent="0.3">
      <c r="B10">
        <v>264.98094035179298</v>
      </c>
      <c r="C10">
        <v>2.2039111068034698</v>
      </c>
      <c r="D10">
        <v>90.455570762804598</v>
      </c>
      <c r="E10">
        <v>7.5785717715044898</v>
      </c>
      <c r="G10" s="4" t="s">
        <v>272</v>
      </c>
    </row>
    <row r="11" spans="1:11" x14ac:dyDescent="0.3">
      <c r="B11">
        <v>200.57402841754302</v>
      </c>
      <c r="C11">
        <v>1.3691986137979799</v>
      </c>
      <c r="D11">
        <v>31.384524039687101</v>
      </c>
      <c r="E11">
        <v>13.5036098976747</v>
      </c>
      <c r="G11" s="4" t="s">
        <v>273</v>
      </c>
    </row>
    <row r="12" spans="1:11" x14ac:dyDescent="0.3">
      <c r="B12">
        <v>165.26103743674201</v>
      </c>
      <c r="C12">
        <v>6.0067957676418402</v>
      </c>
      <c r="D12">
        <v>85.776678207075292</v>
      </c>
      <c r="E12">
        <v>11.5826534814009</v>
      </c>
    </row>
    <row r="13" spans="1:11" x14ac:dyDescent="0.3">
      <c r="B13">
        <v>200.54564020338299</v>
      </c>
      <c r="C13">
        <v>1.35009775009719</v>
      </c>
      <c r="D13">
        <v>224.78576909707101</v>
      </c>
      <c r="E13">
        <v>3.2807714018862</v>
      </c>
      <c r="G13" s="4" t="s">
        <v>153</v>
      </c>
      <c r="H13" s="2"/>
    </row>
    <row r="14" spans="1:11" x14ac:dyDescent="0.3">
      <c r="B14">
        <v>97.298605237398391</v>
      </c>
      <c r="C14">
        <v>4.9398672705739397</v>
      </c>
      <c r="D14">
        <v>178.08914299635802</v>
      </c>
      <c r="E14">
        <v>5.5167503619233704</v>
      </c>
      <c r="G14" s="3" t="s">
        <v>4</v>
      </c>
      <c r="H14" s="2">
        <v>0.89770000000000005</v>
      </c>
    </row>
    <row r="15" spans="1:11" x14ac:dyDescent="0.3">
      <c r="B15">
        <v>91.2961995064381</v>
      </c>
      <c r="C15">
        <v>5.7621465025091601</v>
      </c>
      <c r="D15">
        <v>123.42141391547801</v>
      </c>
      <c r="E15">
        <v>12.2855084305899</v>
      </c>
      <c r="G15" s="3" t="s">
        <v>35</v>
      </c>
      <c r="H15" s="2" t="s">
        <v>36</v>
      </c>
    </row>
    <row r="16" spans="1:11" x14ac:dyDescent="0.3">
      <c r="B16">
        <v>120.87602210579999</v>
      </c>
      <c r="C16">
        <v>13.289892197182301</v>
      </c>
      <c r="D16">
        <v>463.88378822205601</v>
      </c>
      <c r="E16">
        <v>1.43004083951494</v>
      </c>
      <c r="G16" s="3" t="s">
        <v>8</v>
      </c>
      <c r="H16" s="2" t="s">
        <v>9</v>
      </c>
    </row>
    <row r="17" spans="2:8" x14ac:dyDescent="0.3">
      <c r="B17">
        <v>64.87875009557979</v>
      </c>
      <c r="C17">
        <v>18.574735511801599</v>
      </c>
      <c r="D17">
        <v>96.548145079086297</v>
      </c>
      <c r="E17">
        <v>17.543525588454699</v>
      </c>
      <c r="G17" s="3" t="s">
        <v>13</v>
      </c>
      <c r="H17" s="2" t="s">
        <v>32</v>
      </c>
    </row>
    <row r="18" spans="2:8" x14ac:dyDescent="0.3">
      <c r="B18">
        <v>112.40498933447101</v>
      </c>
      <c r="C18">
        <v>6.1409408351343897</v>
      </c>
      <c r="D18">
        <v>130.39548883878899</v>
      </c>
      <c r="E18">
        <v>3.7015327656562298</v>
      </c>
      <c r="G18" s="3" t="s">
        <v>14</v>
      </c>
      <c r="H18" s="2" t="s">
        <v>15</v>
      </c>
    </row>
    <row r="19" spans="2:8" x14ac:dyDescent="0.3">
      <c r="G19" s="3" t="s">
        <v>154</v>
      </c>
      <c r="H19" s="2" t="s">
        <v>274</v>
      </c>
    </row>
    <row r="20" spans="2:8" x14ac:dyDescent="0.3">
      <c r="G20" s="3" t="s">
        <v>156</v>
      </c>
      <c r="H20" s="2">
        <v>58</v>
      </c>
    </row>
    <row r="21" spans="2:8" x14ac:dyDescent="0.3">
      <c r="G21" s="3"/>
      <c r="H21" s="2"/>
    </row>
    <row r="22" spans="2:8" x14ac:dyDescent="0.3">
      <c r="G22" s="3" t="s">
        <v>157</v>
      </c>
      <c r="H22" s="2"/>
    </row>
    <row r="23" spans="2:8" x14ac:dyDescent="0.3">
      <c r="G23" s="3" t="s">
        <v>162</v>
      </c>
      <c r="H23" s="2" t="s">
        <v>275</v>
      </c>
    </row>
    <row r="24" spans="2:8" x14ac:dyDescent="0.3">
      <c r="G24" s="3" t="s">
        <v>163</v>
      </c>
      <c r="H24" s="2" t="s">
        <v>276</v>
      </c>
    </row>
    <row r="25" spans="2:8" x14ac:dyDescent="0.3">
      <c r="G25" s="3" t="s">
        <v>160</v>
      </c>
      <c r="H25" s="2">
        <v>-0.24540000000000001</v>
      </c>
    </row>
    <row r="26" spans="2:8" x14ac:dyDescent="0.3">
      <c r="G26" s="3" t="s">
        <v>161</v>
      </c>
      <c r="H26" s="2">
        <v>-0.159</v>
      </c>
    </row>
    <row r="27" spans="2:8" x14ac:dyDescent="0.3">
      <c r="G27" s="3"/>
      <c r="H27" s="2"/>
    </row>
    <row r="28" spans="2:8" x14ac:dyDescent="0.3">
      <c r="G28" s="4" t="s">
        <v>281</v>
      </c>
      <c r="H28" s="2"/>
    </row>
    <row r="29" spans="2:8" x14ac:dyDescent="0.3">
      <c r="G29" s="3" t="s">
        <v>277</v>
      </c>
      <c r="H29" s="2">
        <v>-0.79220000000000002</v>
      </c>
    </row>
    <row r="30" spans="2:8" x14ac:dyDescent="0.3">
      <c r="G30" s="3" t="s">
        <v>19</v>
      </c>
      <c r="H30" s="2" t="s">
        <v>282</v>
      </c>
    </row>
    <row r="31" spans="2:8" x14ac:dyDescent="0.3">
      <c r="G31" s="3"/>
      <c r="H31" s="2"/>
    </row>
    <row r="32" spans="2:8" x14ac:dyDescent="0.3">
      <c r="G32" s="3" t="s">
        <v>4</v>
      </c>
      <c r="H32" s="2"/>
    </row>
    <row r="33" spans="7:8" x14ac:dyDescent="0.3">
      <c r="G33" s="3" t="s">
        <v>278</v>
      </c>
      <c r="H33" s="2" t="s">
        <v>11</v>
      </c>
    </row>
    <row r="34" spans="7:8" x14ac:dyDescent="0.3">
      <c r="G34" s="3" t="s">
        <v>8</v>
      </c>
      <c r="H34" s="2" t="s">
        <v>12</v>
      </c>
    </row>
    <row r="35" spans="7:8" x14ac:dyDescent="0.3">
      <c r="G35" s="3" t="s">
        <v>35</v>
      </c>
      <c r="H35" s="2" t="s">
        <v>107</v>
      </c>
    </row>
    <row r="36" spans="7:8" x14ac:dyDescent="0.3">
      <c r="G36" s="3" t="s">
        <v>279</v>
      </c>
      <c r="H36" s="2" t="s">
        <v>7</v>
      </c>
    </row>
    <row r="37" spans="7:8" x14ac:dyDescent="0.3">
      <c r="G37" s="3"/>
      <c r="H37" s="2"/>
    </row>
    <row r="38" spans="7:8" x14ac:dyDescent="0.3">
      <c r="G38" s="3" t="s">
        <v>280</v>
      </c>
      <c r="H38" s="2">
        <v>22</v>
      </c>
    </row>
  </sheetData>
  <mergeCells count="3">
    <mergeCell ref="B1:E1"/>
    <mergeCell ref="B2:C2"/>
    <mergeCell ref="D2:E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3A1A5-019A-413C-AA4D-85D5B149FEA9}">
  <dimension ref="A1:O49"/>
  <sheetViews>
    <sheetView workbookViewId="0">
      <selection activeCell="C11" sqref="C11"/>
    </sheetView>
  </sheetViews>
  <sheetFormatPr defaultRowHeight="14.4" x14ac:dyDescent="0.3"/>
  <cols>
    <col min="7" max="7" width="34.44140625" bestFit="1" customWidth="1"/>
    <col min="11" max="11" width="21.33203125" bestFit="1" customWidth="1"/>
  </cols>
  <sheetData>
    <row r="1" spans="1:12" x14ac:dyDescent="0.3">
      <c r="B1" s="29" t="s">
        <v>166</v>
      </c>
      <c r="C1" s="29"/>
      <c r="D1" s="29"/>
      <c r="E1" s="29"/>
      <c r="H1" s="5" t="s">
        <v>177</v>
      </c>
      <c r="I1" s="5" t="s">
        <v>178</v>
      </c>
      <c r="J1" s="5" t="s">
        <v>179</v>
      </c>
      <c r="K1" s="5" t="s">
        <v>180</v>
      </c>
    </row>
    <row r="2" spans="1:12" x14ac:dyDescent="0.3">
      <c r="B2" s="5" t="s">
        <v>177</v>
      </c>
      <c r="C2" s="5" t="s">
        <v>178</v>
      </c>
      <c r="D2" s="5" t="s">
        <v>179</v>
      </c>
      <c r="E2" s="5" t="s">
        <v>180</v>
      </c>
      <c r="G2" s="4" t="s">
        <v>2</v>
      </c>
      <c r="H2" s="2"/>
      <c r="I2" s="2"/>
      <c r="J2" s="2"/>
      <c r="K2" s="2"/>
    </row>
    <row r="3" spans="1:12" x14ac:dyDescent="0.3">
      <c r="A3" s="21" t="s">
        <v>289</v>
      </c>
      <c r="B3" s="21">
        <f>ABS((B4-C4)/SQRT(((B6-1)*B5*B5*B6+(C6-1)*C5*C5*C6)/(B6+C6-2)))</f>
        <v>1.1168616315988522</v>
      </c>
      <c r="C3" s="21">
        <f>ABS((C4-D4)/SQRT(((C6-1)*C5*C5*C6+(D6-1)*D5*D5*D6)/(C6+D6-2)))</f>
        <v>0.83438194725521753</v>
      </c>
      <c r="D3" s="21">
        <f>ABS((D4-E4)/SQRT(((D6-1)*D5*D5*D6+(E6-1)*E5*E5*E6)/(D6+E6-2)))</f>
        <v>1.9457420138923809</v>
      </c>
      <c r="E3" s="21">
        <f>ABS((E4-B4)/SQRT(((E6-1)*E5*E5*E6+(B6-1)*B5*B5*B6)/(E6+B6-2)))</f>
        <v>0.13964035091730137</v>
      </c>
      <c r="G3" s="3" t="s">
        <v>3</v>
      </c>
      <c r="H3" s="2">
        <v>0.16880000000000001</v>
      </c>
      <c r="I3" s="2">
        <v>0.1565</v>
      </c>
      <c r="J3" s="2">
        <v>0.18340000000000001</v>
      </c>
      <c r="K3" s="2">
        <v>0.21970000000000001</v>
      </c>
    </row>
    <row r="4" spans="1:12" x14ac:dyDescent="0.3">
      <c r="A4" s="22" t="s">
        <v>288</v>
      </c>
      <c r="B4" s="22">
        <f t="shared" ref="B4:C4" si="0">AVERAGE(B7:B999)</f>
        <v>17.727524106988554</v>
      </c>
      <c r="C4" s="22">
        <f t="shared" si="0"/>
        <v>36.02661696047641</v>
      </c>
      <c r="D4" s="22">
        <f t="shared" ref="D4:E4" si="1">AVERAGE(D7:D999)</f>
        <v>52.477038835953991</v>
      </c>
      <c r="E4" s="22">
        <f t="shared" si="1"/>
        <v>15.565999657030341</v>
      </c>
      <c r="G4" s="3" t="s">
        <v>4</v>
      </c>
      <c r="H4" s="2" t="s">
        <v>5</v>
      </c>
      <c r="I4" s="2" t="s">
        <v>5</v>
      </c>
      <c r="J4" s="2" t="s">
        <v>5</v>
      </c>
      <c r="K4" s="2" t="s">
        <v>5</v>
      </c>
    </row>
    <row r="5" spans="1:12" x14ac:dyDescent="0.3">
      <c r="A5" s="22" t="s">
        <v>230</v>
      </c>
      <c r="B5" s="22">
        <f t="shared" ref="B5:C5" si="2">STDEV(B7:B999)/SQRT(B6)</f>
        <v>4.824376315081162</v>
      </c>
      <c r="C5" s="22">
        <f t="shared" si="2"/>
        <v>6.6209836873459631</v>
      </c>
      <c r="D5" s="22">
        <f t="shared" ref="D5:E5" si="3">STDEV(D7:D999)/SQRT(D6)</f>
        <v>7.3034070592654654</v>
      </c>
      <c r="E5" s="22">
        <f t="shared" si="3"/>
        <v>6.0520242054960525</v>
      </c>
      <c r="G5" s="3" t="s">
        <v>6</v>
      </c>
      <c r="H5" s="2" t="s">
        <v>7</v>
      </c>
      <c r="I5" s="2" t="s">
        <v>7</v>
      </c>
      <c r="J5" s="2" t="s">
        <v>7</v>
      </c>
      <c r="K5" s="2" t="s">
        <v>7</v>
      </c>
    </row>
    <row r="6" spans="1:12" x14ac:dyDescent="0.3">
      <c r="A6" s="22" t="s">
        <v>231</v>
      </c>
      <c r="B6" s="22">
        <f t="shared" ref="B6:C6" si="4">COUNT(B7:B999)</f>
        <v>8</v>
      </c>
      <c r="C6" s="22">
        <f t="shared" si="4"/>
        <v>8</v>
      </c>
      <c r="D6" s="22">
        <f t="shared" ref="D6:E6" si="5">COUNT(D7:D999)</f>
        <v>8</v>
      </c>
      <c r="E6" s="22">
        <f t="shared" si="5"/>
        <v>8</v>
      </c>
      <c r="G6" s="3" t="s">
        <v>8</v>
      </c>
      <c r="H6" s="2" t="s">
        <v>9</v>
      </c>
      <c r="I6" s="2" t="s">
        <v>9</v>
      </c>
      <c r="J6" s="2" t="s">
        <v>9</v>
      </c>
      <c r="K6" s="2" t="s">
        <v>9</v>
      </c>
    </row>
    <row r="7" spans="1:12" x14ac:dyDescent="0.3">
      <c r="B7">
        <v>25.128591142892898</v>
      </c>
      <c r="C7">
        <v>39.557381394116092</v>
      </c>
      <c r="D7">
        <v>19.3254554406696</v>
      </c>
      <c r="E7">
        <v>0</v>
      </c>
    </row>
    <row r="8" spans="1:12" x14ac:dyDescent="0.3">
      <c r="B8">
        <v>44.100499722376455</v>
      </c>
      <c r="C8">
        <v>54.89597780859917</v>
      </c>
      <c r="D8">
        <v>55.94231035917349</v>
      </c>
      <c r="E8">
        <v>25.950069348127602</v>
      </c>
      <c r="G8" s="4" t="s">
        <v>76</v>
      </c>
      <c r="H8" s="2"/>
      <c r="I8" s="2"/>
      <c r="J8" s="2"/>
      <c r="K8" s="2"/>
      <c r="L8" s="2"/>
    </row>
    <row r="9" spans="1:12" x14ac:dyDescent="0.3">
      <c r="B9">
        <v>13.312994036888087</v>
      </c>
      <c r="C9">
        <v>14.479889042995879</v>
      </c>
      <c r="D9">
        <v>52.336707807516298</v>
      </c>
      <c r="E9">
        <v>33.511611541168158</v>
      </c>
      <c r="G9" s="3" t="s">
        <v>77</v>
      </c>
      <c r="H9" s="2" t="s">
        <v>32</v>
      </c>
      <c r="I9" s="2"/>
      <c r="J9" s="2"/>
      <c r="K9" s="2"/>
      <c r="L9" s="2"/>
    </row>
    <row r="10" spans="1:12" x14ac:dyDescent="0.3">
      <c r="B10">
        <v>0</v>
      </c>
      <c r="C10">
        <v>59.228955762030232</v>
      </c>
      <c r="D10">
        <v>49.736477115117893</v>
      </c>
      <c r="E10">
        <v>5.6033287101248268</v>
      </c>
      <c r="G10" s="3" t="s">
        <v>78</v>
      </c>
      <c r="H10" s="2">
        <v>7.44</v>
      </c>
      <c r="I10" s="2"/>
      <c r="J10" s="2"/>
      <c r="K10" s="2"/>
      <c r="L10" s="2"/>
    </row>
    <row r="11" spans="1:12" x14ac:dyDescent="0.3">
      <c r="B11">
        <v>21.980307862987068</v>
      </c>
      <c r="C11">
        <v>50.582362728785348</v>
      </c>
      <c r="D11">
        <v>83.94120094300375</v>
      </c>
      <c r="E11">
        <v>2.3159062543336568</v>
      </c>
      <c r="G11" s="3" t="s">
        <v>4</v>
      </c>
      <c r="H11" s="2">
        <v>3.8999999999999998E-3</v>
      </c>
      <c r="I11" s="2"/>
      <c r="J11" s="2"/>
      <c r="K11" s="2"/>
      <c r="L11" s="2"/>
    </row>
    <row r="12" spans="1:12" x14ac:dyDescent="0.3">
      <c r="B12">
        <v>18.640776699029129</v>
      </c>
      <c r="C12">
        <v>26.736929690750213</v>
      </c>
      <c r="D12">
        <v>76.42163661581138</v>
      </c>
      <c r="E12">
        <v>12.396006655574043</v>
      </c>
      <c r="G12" s="3" t="s">
        <v>8</v>
      </c>
      <c r="H12" s="2" t="s">
        <v>33</v>
      </c>
      <c r="I12" s="2"/>
      <c r="J12" s="2"/>
      <c r="K12" s="2"/>
      <c r="L12" s="2"/>
    </row>
    <row r="13" spans="1:12" x14ac:dyDescent="0.3">
      <c r="B13">
        <v>3.8829565940923589</v>
      </c>
      <c r="C13">
        <v>8.0293995284981285</v>
      </c>
      <c r="D13">
        <v>36.352288488210824</v>
      </c>
      <c r="E13">
        <v>44.751074746914441</v>
      </c>
      <c r="G13" s="3" t="s">
        <v>79</v>
      </c>
      <c r="H13" s="2" t="s">
        <v>7</v>
      </c>
      <c r="I13" s="2"/>
      <c r="J13" s="2"/>
      <c r="K13" s="2"/>
      <c r="L13" s="2"/>
    </row>
    <row r="14" spans="1:12" x14ac:dyDescent="0.3">
      <c r="B14">
        <v>14.774066797642437</v>
      </c>
      <c r="C14">
        <v>34.702039728036262</v>
      </c>
      <c r="D14">
        <v>45.760233918128655</v>
      </c>
      <c r="E14" s="18">
        <v>0</v>
      </c>
      <c r="G14" s="3" t="s">
        <v>80</v>
      </c>
      <c r="H14" s="2">
        <v>0.77039999999999997</v>
      </c>
      <c r="I14" s="2"/>
      <c r="J14" s="2"/>
      <c r="K14" s="2"/>
      <c r="L14" s="2"/>
    </row>
    <row r="15" spans="1:12" x14ac:dyDescent="0.3">
      <c r="G15" s="3" t="s">
        <v>81</v>
      </c>
      <c r="H15" s="2">
        <v>0.51519999999999999</v>
      </c>
      <c r="I15" s="2"/>
      <c r="J15" s="2"/>
      <c r="K15" s="2"/>
      <c r="L15" s="2"/>
    </row>
    <row r="16" spans="1:12" x14ac:dyDescent="0.3">
      <c r="G16" s="3"/>
      <c r="H16" s="2"/>
      <c r="I16" s="2"/>
      <c r="J16" s="2"/>
      <c r="K16" s="2"/>
      <c r="L16" s="2"/>
    </row>
    <row r="17" spans="7:12" x14ac:dyDescent="0.3">
      <c r="G17" s="3" t="s">
        <v>82</v>
      </c>
      <c r="H17" s="2"/>
      <c r="I17" s="2"/>
      <c r="J17" s="2"/>
      <c r="K17" s="2"/>
      <c r="L17" s="2"/>
    </row>
    <row r="18" spans="7:12" x14ac:dyDescent="0.3">
      <c r="G18" s="3" t="s">
        <v>78</v>
      </c>
      <c r="H18" s="2">
        <v>0.89670000000000005</v>
      </c>
      <c r="I18" s="2"/>
      <c r="J18" s="2"/>
      <c r="K18" s="2"/>
      <c r="L18" s="2"/>
    </row>
    <row r="19" spans="7:12" x14ac:dyDescent="0.3">
      <c r="G19" s="3" t="s">
        <v>4</v>
      </c>
      <c r="H19" s="2">
        <v>0.52690000000000003</v>
      </c>
      <c r="I19" s="2"/>
      <c r="J19" s="2"/>
      <c r="K19" s="2"/>
      <c r="L19" s="2"/>
    </row>
    <row r="20" spans="7:12" x14ac:dyDescent="0.3">
      <c r="G20" s="3" t="s">
        <v>8</v>
      </c>
      <c r="H20" s="2" t="s">
        <v>9</v>
      </c>
      <c r="I20" s="2"/>
      <c r="J20" s="2"/>
      <c r="K20" s="2"/>
      <c r="L20" s="2"/>
    </row>
    <row r="21" spans="7:12" x14ac:dyDescent="0.3">
      <c r="G21" s="3" t="s">
        <v>83</v>
      </c>
      <c r="H21" s="2" t="s">
        <v>32</v>
      </c>
      <c r="I21" s="2"/>
      <c r="J21" s="2"/>
      <c r="K21" s="2"/>
      <c r="L21" s="2"/>
    </row>
    <row r="22" spans="7:12" x14ac:dyDescent="0.3">
      <c r="G22" s="3" t="s">
        <v>81</v>
      </c>
      <c r="H22" s="2">
        <v>0.12659999999999999</v>
      </c>
      <c r="I22" s="2"/>
      <c r="J22" s="2"/>
      <c r="K22" s="2"/>
      <c r="L22" s="2"/>
    </row>
    <row r="23" spans="7:12" x14ac:dyDescent="0.3">
      <c r="G23" s="3"/>
      <c r="H23" s="2"/>
      <c r="I23" s="2"/>
      <c r="J23" s="2"/>
      <c r="K23" s="2"/>
      <c r="L23" s="2"/>
    </row>
    <row r="24" spans="7:12" x14ac:dyDescent="0.3">
      <c r="G24" s="3" t="s">
        <v>84</v>
      </c>
      <c r="H24" s="2" t="s">
        <v>85</v>
      </c>
      <c r="I24" s="2" t="s">
        <v>86</v>
      </c>
      <c r="J24" s="2" t="s">
        <v>87</v>
      </c>
      <c r="K24" s="2" t="s">
        <v>88</v>
      </c>
      <c r="L24" s="2" t="s">
        <v>4</v>
      </c>
    </row>
    <row r="25" spans="7:12" x14ac:dyDescent="0.3">
      <c r="G25" s="3" t="s">
        <v>96</v>
      </c>
      <c r="H25" s="2">
        <v>7197</v>
      </c>
      <c r="I25" s="2">
        <v>3</v>
      </c>
      <c r="J25" s="2">
        <v>2399</v>
      </c>
      <c r="K25" s="2" t="s">
        <v>181</v>
      </c>
      <c r="L25" s="2" t="s">
        <v>182</v>
      </c>
    </row>
    <row r="26" spans="7:12" x14ac:dyDescent="0.3">
      <c r="G26" s="3" t="s">
        <v>97</v>
      </c>
      <c r="H26" s="2">
        <v>2024</v>
      </c>
      <c r="I26" s="2">
        <v>7</v>
      </c>
      <c r="J26" s="2">
        <v>289.2</v>
      </c>
      <c r="K26" s="2" t="s">
        <v>183</v>
      </c>
      <c r="L26" s="2" t="s">
        <v>184</v>
      </c>
    </row>
    <row r="27" spans="7:12" x14ac:dyDescent="0.3">
      <c r="G27" s="3" t="s">
        <v>93</v>
      </c>
      <c r="H27" s="2">
        <v>6772</v>
      </c>
      <c r="I27" s="2">
        <v>21</v>
      </c>
      <c r="J27" s="2">
        <v>322.5</v>
      </c>
      <c r="K27" s="2"/>
      <c r="L27" s="2"/>
    </row>
    <row r="28" spans="7:12" x14ac:dyDescent="0.3">
      <c r="G28" s="3" t="s">
        <v>94</v>
      </c>
      <c r="H28" s="2">
        <v>15994</v>
      </c>
      <c r="I28" s="2">
        <v>31</v>
      </c>
      <c r="J28" s="2"/>
      <c r="K28" s="2"/>
      <c r="L28" s="2"/>
    </row>
    <row r="29" spans="7:12" x14ac:dyDescent="0.3">
      <c r="G29" s="3"/>
      <c r="H29" s="2"/>
      <c r="I29" s="2"/>
      <c r="J29" s="2"/>
      <c r="K29" s="2"/>
      <c r="L29" s="2"/>
    </row>
    <row r="30" spans="7:12" x14ac:dyDescent="0.3">
      <c r="G30" s="3" t="s">
        <v>55</v>
      </c>
      <c r="H30" s="2"/>
      <c r="I30" s="2"/>
      <c r="J30" s="2"/>
      <c r="K30" s="2"/>
      <c r="L30" s="2"/>
    </row>
    <row r="31" spans="7:12" x14ac:dyDescent="0.3">
      <c r="G31" s="3" t="s">
        <v>56</v>
      </c>
      <c r="H31" s="2">
        <v>4</v>
      </c>
      <c r="I31" s="2"/>
      <c r="J31" s="2"/>
      <c r="K31" s="2"/>
      <c r="L31" s="2"/>
    </row>
    <row r="32" spans="7:12" x14ac:dyDescent="0.3">
      <c r="G32" s="3" t="s">
        <v>57</v>
      </c>
      <c r="H32" s="2">
        <v>8</v>
      </c>
      <c r="I32" s="2"/>
      <c r="J32" s="2"/>
      <c r="K32" s="2"/>
      <c r="L32" s="2"/>
    </row>
    <row r="33" spans="7:15" x14ac:dyDescent="0.3">
      <c r="G33" s="3" t="s">
        <v>95</v>
      </c>
      <c r="H33" s="2">
        <v>0</v>
      </c>
      <c r="I33" s="2"/>
      <c r="J33" s="2"/>
      <c r="K33" s="2"/>
      <c r="L33" s="2"/>
    </row>
    <row r="35" spans="7:15" x14ac:dyDescent="0.3">
      <c r="G35" s="4" t="s">
        <v>315</v>
      </c>
      <c r="H35" s="25" t="s">
        <v>98</v>
      </c>
      <c r="I35" s="25" t="s">
        <v>316</v>
      </c>
      <c r="J35" s="25" t="s">
        <v>317</v>
      </c>
      <c r="K35" s="25" t="s">
        <v>318</v>
      </c>
      <c r="L35" s="25" t="s">
        <v>319</v>
      </c>
      <c r="M35" s="25"/>
      <c r="N35" s="25"/>
      <c r="O35" s="25"/>
    </row>
    <row r="36" spans="7:15" x14ac:dyDescent="0.3">
      <c r="G36" s="24" t="s">
        <v>346</v>
      </c>
      <c r="H36" s="25">
        <v>-18.3</v>
      </c>
      <c r="I36" s="25" t="s">
        <v>347</v>
      </c>
      <c r="J36" s="25" t="s">
        <v>32</v>
      </c>
      <c r="K36" s="25" t="s">
        <v>9</v>
      </c>
      <c r="L36" s="25">
        <v>0.10199999999999999</v>
      </c>
      <c r="M36" s="25" t="s">
        <v>322</v>
      </c>
      <c r="N36" s="25"/>
      <c r="O36" s="25"/>
    </row>
    <row r="37" spans="7:15" x14ac:dyDescent="0.3">
      <c r="G37" s="24" t="s">
        <v>348</v>
      </c>
      <c r="H37" s="25">
        <v>-34.75</v>
      </c>
      <c r="I37" s="25" t="s">
        <v>349</v>
      </c>
      <c r="J37" s="25" t="s">
        <v>7</v>
      </c>
      <c r="K37" s="25" t="s">
        <v>37</v>
      </c>
      <c r="L37" s="25">
        <v>1.5100000000000001E-2</v>
      </c>
      <c r="M37" s="25" t="s">
        <v>325</v>
      </c>
      <c r="N37" s="25"/>
      <c r="O37" s="25"/>
    </row>
    <row r="38" spans="7:15" x14ac:dyDescent="0.3">
      <c r="G38" s="24" t="s">
        <v>350</v>
      </c>
      <c r="H38" s="25">
        <v>2.1619999999999999</v>
      </c>
      <c r="I38" s="25" t="s">
        <v>351</v>
      </c>
      <c r="J38" s="25" t="s">
        <v>32</v>
      </c>
      <c r="K38" s="25" t="s">
        <v>9</v>
      </c>
      <c r="L38" s="25">
        <v>0.99280000000000002</v>
      </c>
      <c r="M38" s="25" t="s">
        <v>339</v>
      </c>
      <c r="N38" s="25"/>
      <c r="O38" s="25"/>
    </row>
    <row r="39" spans="7:15" x14ac:dyDescent="0.3">
      <c r="G39" s="24" t="s">
        <v>352</v>
      </c>
      <c r="H39" s="25">
        <v>-16.45</v>
      </c>
      <c r="I39" s="25" t="s">
        <v>353</v>
      </c>
      <c r="J39" s="25" t="s">
        <v>32</v>
      </c>
      <c r="K39" s="25" t="s">
        <v>9</v>
      </c>
      <c r="L39" s="25">
        <v>0.31509999999999999</v>
      </c>
      <c r="M39" s="25" t="s">
        <v>328</v>
      </c>
      <c r="N39" s="25"/>
      <c r="O39" s="25"/>
    </row>
    <row r="40" spans="7:15" x14ac:dyDescent="0.3">
      <c r="G40" s="24" t="s">
        <v>354</v>
      </c>
      <c r="H40" s="25">
        <v>20.46</v>
      </c>
      <c r="I40" s="25" t="s">
        <v>355</v>
      </c>
      <c r="J40" s="25" t="s">
        <v>32</v>
      </c>
      <c r="K40" s="25" t="s">
        <v>9</v>
      </c>
      <c r="L40" s="25">
        <v>0.35489999999999999</v>
      </c>
      <c r="M40" s="25" t="s">
        <v>341</v>
      </c>
      <c r="N40" s="25"/>
      <c r="O40" s="25"/>
    </row>
    <row r="41" spans="7:15" x14ac:dyDescent="0.3">
      <c r="G41" s="24" t="s">
        <v>356</v>
      </c>
      <c r="H41" s="25">
        <v>36.909999999999997</v>
      </c>
      <c r="I41" s="25" t="s">
        <v>357</v>
      </c>
      <c r="J41" s="25" t="s">
        <v>7</v>
      </c>
      <c r="K41" s="25" t="s">
        <v>37</v>
      </c>
      <c r="L41" s="25">
        <v>3.0800000000000001E-2</v>
      </c>
      <c r="M41" s="25" t="s">
        <v>343</v>
      </c>
      <c r="N41" s="25"/>
      <c r="O41" s="25"/>
    </row>
    <row r="42" spans="7:15" x14ac:dyDescent="0.3">
      <c r="G42" s="24"/>
      <c r="H42" s="25"/>
      <c r="I42" s="25"/>
      <c r="J42" s="25"/>
      <c r="K42" s="25"/>
      <c r="L42" s="25"/>
      <c r="M42" s="25"/>
      <c r="N42" s="25"/>
      <c r="O42" s="25"/>
    </row>
    <row r="43" spans="7:15" x14ac:dyDescent="0.3">
      <c r="G43" s="24" t="s">
        <v>62</v>
      </c>
      <c r="H43" s="25" t="s">
        <v>99</v>
      </c>
      <c r="I43" s="25" t="s">
        <v>100</v>
      </c>
      <c r="J43" s="25" t="s">
        <v>98</v>
      </c>
      <c r="K43" s="25" t="s">
        <v>101</v>
      </c>
      <c r="L43" s="25" t="s">
        <v>65</v>
      </c>
      <c r="M43" s="25" t="s">
        <v>66</v>
      </c>
      <c r="N43" s="25" t="s">
        <v>329</v>
      </c>
      <c r="O43" s="25" t="s">
        <v>86</v>
      </c>
    </row>
    <row r="44" spans="7:15" x14ac:dyDescent="0.3">
      <c r="G44" s="24" t="s">
        <v>346</v>
      </c>
      <c r="H44" s="25">
        <v>17.73</v>
      </c>
      <c r="I44" s="25">
        <v>36.03</v>
      </c>
      <c r="J44" s="25">
        <v>-18.3</v>
      </c>
      <c r="K44" s="25">
        <v>6.6189999999999998</v>
      </c>
      <c r="L44" s="25">
        <v>8</v>
      </c>
      <c r="M44" s="25">
        <v>8</v>
      </c>
      <c r="N44" s="25">
        <v>3.91</v>
      </c>
      <c r="O44" s="25">
        <v>7</v>
      </c>
    </row>
    <row r="45" spans="7:15" x14ac:dyDescent="0.3">
      <c r="G45" s="24" t="s">
        <v>348</v>
      </c>
      <c r="H45" s="25">
        <v>17.73</v>
      </c>
      <c r="I45" s="25">
        <v>52.48</v>
      </c>
      <c r="J45" s="25">
        <v>-34.75</v>
      </c>
      <c r="K45" s="25">
        <v>8.1310000000000002</v>
      </c>
      <c r="L45" s="25">
        <v>8</v>
      </c>
      <c r="M45" s="25">
        <v>8</v>
      </c>
      <c r="N45" s="25">
        <v>6.0439999999999996</v>
      </c>
      <c r="O45" s="25">
        <v>7</v>
      </c>
    </row>
    <row r="46" spans="7:15" x14ac:dyDescent="0.3">
      <c r="G46" s="24" t="s">
        <v>350</v>
      </c>
      <c r="H46" s="25">
        <v>17.73</v>
      </c>
      <c r="I46" s="25">
        <v>15.57</v>
      </c>
      <c r="J46" s="25">
        <v>2.1619999999999999</v>
      </c>
      <c r="K46" s="25">
        <v>8.1029999999999998</v>
      </c>
      <c r="L46" s="25">
        <v>8</v>
      </c>
      <c r="M46" s="25">
        <v>8</v>
      </c>
      <c r="N46" s="25">
        <v>0.37719999999999998</v>
      </c>
      <c r="O46" s="25">
        <v>7</v>
      </c>
    </row>
    <row r="47" spans="7:15" x14ac:dyDescent="0.3">
      <c r="G47" s="24" t="s">
        <v>352</v>
      </c>
      <c r="H47" s="25">
        <v>36.03</v>
      </c>
      <c r="I47" s="25">
        <v>52.48</v>
      </c>
      <c r="J47" s="25">
        <v>-16.45</v>
      </c>
      <c r="K47" s="25">
        <v>8.7370000000000001</v>
      </c>
      <c r="L47" s="25">
        <v>8</v>
      </c>
      <c r="M47" s="25">
        <v>8</v>
      </c>
      <c r="N47" s="25">
        <v>2.6629999999999998</v>
      </c>
      <c r="O47" s="25">
        <v>7</v>
      </c>
    </row>
    <row r="48" spans="7:15" x14ac:dyDescent="0.3">
      <c r="G48" s="24" t="s">
        <v>354</v>
      </c>
      <c r="H48" s="25">
        <v>36.03</v>
      </c>
      <c r="I48" s="25">
        <v>15.57</v>
      </c>
      <c r="J48" s="25">
        <v>20.46</v>
      </c>
      <c r="K48" s="25">
        <v>11.48</v>
      </c>
      <c r="L48" s="25">
        <v>8</v>
      </c>
      <c r="M48" s="25">
        <v>8</v>
      </c>
      <c r="N48" s="25">
        <v>2.5209999999999999</v>
      </c>
      <c r="O48" s="25">
        <v>7</v>
      </c>
    </row>
    <row r="49" spans="7:15" x14ac:dyDescent="0.3">
      <c r="G49" s="24" t="s">
        <v>356</v>
      </c>
      <c r="H49" s="25">
        <v>52.48</v>
      </c>
      <c r="I49" s="25">
        <v>15.57</v>
      </c>
      <c r="J49" s="25">
        <v>36.909999999999997</v>
      </c>
      <c r="K49" s="25">
        <v>10</v>
      </c>
      <c r="L49" s="25">
        <v>8</v>
      </c>
      <c r="M49" s="25">
        <v>8</v>
      </c>
      <c r="N49" s="25">
        <v>5.2190000000000003</v>
      </c>
      <c r="O49" s="25">
        <v>7</v>
      </c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64EA1-D158-43D1-83F3-484127E0A2EC}">
  <dimension ref="A1:L40"/>
  <sheetViews>
    <sheetView workbookViewId="0">
      <selection activeCell="C11" sqref="C11"/>
    </sheetView>
  </sheetViews>
  <sheetFormatPr defaultRowHeight="14.4" x14ac:dyDescent="0.3"/>
  <cols>
    <col min="7" max="7" width="32.88671875" bestFit="1" customWidth="1"/>
  </cols>
  <sheetData>
    <row r="1" spans="1:11" x14ac:dyDescent="0.3">
      <c r="B1" s="29" t="s">
        <v>165</v>
      </c>
      <c r="C1" s="29"/>
      <c r="D1" s="29"/>
      <c r="E1" s="29"/>
      <c r="H1" s="5" t="s">
        <v>177</v>
      </c>
      <c r="I1" s="5" t="s">
        <v>178</v>
      </c>
      <c r="J1" s="5" t="s">
        <v>179</v>
      </c>
      <c r="K1" s="5" t="s">
        <v>180</v>
      </c>
    </row>
    <row r="2" spans="1:11" x14ac:dyDescent="0.3">
      <c r="B2" s="5" t="s">
        <v>177</v>
      </c>
      <c r="C2" s="5" t="s">
        <v>178</v>
      </c>
      <c r="D2" s="5" t="s">
        <v>179</v>
      </c>
      <c r="E2" s="5" t="s">
        <v>180</v>
      </c>
      <c r="G2" s="4" t="s">
        <v>2</v>
      </c>
      <c r="H2" s="2"/>
      <c r="I2" s="2"/>
      <c r="J2" s="2"/>
      <c r="K2" s="2"/>
    </row>
    <row r="3" spans="1:11" x14ac:dyDescent="0.3">
      <c r="A3" s="21" t="s">
        <v>289</v>
      </c>
      <c r="B3" s="21">
        <f>ABS((B4-C4)/SQRT(((B6-1)*B5*B5*B6+(C6-1)*C5*C5*C6)/(B6+C6-2)))</f>
        <v>0.23443351281966632</v>
      </c>
      <c r="C3" s="21">
        <f>ABS((C4-D4)/SQRT(((C6-1)*C5*C5*C6+(D6-1)*D5*D5*D6)/(C6+D6-2)))</f>
        <v>0.2718546648097156</v>
      </c>
      <c r="D3" s="21">
        <f>ABS((D4-E4)/SQRT(((D6-1)*D5*D5*D6+(E6-1)*E5*E5*E6)/(D6+E6-2)))</f>
        <v>0.55766186506722992</v>
      </c>
      <c r="E3" s="21">
        <f>ABS((E4-B4)/SQRT(((E6-1)*E5*E5*E6+(B6-1)*B5*B5*B6)/(E6+B6-2)))</f>
        <v>4.4739728506166525E-2</v>
      </c>
      <c r="G3" s="3" t="s">
        <v>2</v>
      </c>
      <c r="H3" s="2"/>
      <c r="I3" s="2"/>
      <c r="J3" s="2"/>
      <c r="K3" s="2"/>
    </row>
    <row r="4" spans="1:11" x14ac:dyDescent="0.3">
      <c r="A4" s="22" t="s">
        <v>288</v>
      </c>
      <c r="B4" s="22">
        <f t="shared" ref="B4:E4" si="0">AVERAGE(B7:B999)</f>
        <v>23.019321625</v>
      </c>
      <c r="C4" s="22">
        <f t="shared" si="0"/>
        <v>20.253657</v>
      </c>
      <c r="D4" s="22">
        <f t="shared" si="0"/>
        <v>16.866268250000001</v>
      </c>
      <c r="E4" s="22">
        <f t="shared" si="0"/>
        <v>23.522266250000001</v>
      </c>
      <c r="G4" s="3" t="s">
        <v>3</v>
      </c>
      <c r="H4" s="2">
        <v>0.25069999999999998</v>
      </c>
      <c r="I4" s="2">
        <v>0.30580000000000002</v>
      </c>
      <c r="J4" s="2">
        <v>0.18920000000000001</v>
      </c>
      <c r="K4" s="2">
        <v>0.1988</v>
      </c>
    </row>
    <row r="5" spans="1:11" x14ac:dyDescent="0.3">
      <c r="A5" s="22" t="s">
        <v>230</v>
      </c>
      <c r="B5" s="22">
        <f t="shared" ref="B5:E5" si="1">STDEV(B7:B999)/SQRT(B6)</f>
        <v>2.9623105459306465</v>
      </c>
      <c r="C5" s="22">
        <f t="shared" si="1"/>
        <v>5.1008174618135316</v>
      </c>
      <c r="D5" s="22">
        <f t="shared" si="1"/>
        <v>3.5772036586134148</v>
      </c>
      <c r="E5" s="22">
        <f t="shared" si="1"/>
        <v>4.7768106036884577</v>
      </c>
      <c r="G5" s="3" t="s">
        <v>4</v>
      </c>
      <c r="H5" s="2" t="s">
        <v>5</v>
      </c>
      <c r="I5" s="2">
        <v>2.6499999999999999E-2</v>
      </c>
      <c r="J5" s="2" t="s">
        <v>5</v>
      </c>
      <c r="K5" s="2" t="s">
        <v>5</v>
      </c>
    </row>
    <row r="6" spans="1:11" x14ac:dyDescent="0.3">
      <c r="A6" s="22" t="s">
        <v>231</v>
      </c>
      <c r="B6" s="22">
        <f t="shared" ref="B6:E6" si="2">COUNT(B7:B999)</f>
        <v>8</v>
      </c>
      <c r="C6" s="22">
        <f t="shared" si="2"/>
        <v>8</v>
      </c>
      <c r="D6" s="22">
        <f t="shared" si="2"/>
        <v>8</v>
      </c>
      <c r="E6" s="22">
        <f t="shared" si="2"/>
        <v>8</v>
      </c>
      <c r="G6" s="3" t="s">
        <v>6</v>
      </c>
      <c r="H6" s="2" t="s">
        <v>7</v>
      </c>
      <c r="I6" s="2" t="s">
        <v>32</v>
      </c>
      <c r="J6" s="2" t="s">
        <v>7</v>
      </c>
      <c r="K6" s="2" t="s">
        <v>7</v>
      </c>
    </row>
    <row r="7" spans="1:11" x14ac:dyDescent="0.3">
      <c r="B7" s="2">
        <v>28.7669</v>
      </c>
      <c r="C7" s="2">
        <v>10.158379999999999</v>
      </c>
      <c r="D7" s="2">
        <v>21.100930000000002</v>
      </c>
      <c r="E7" s="2">
        <v>28.7669</v>
      </c>
      <c r="G7" s="3" t="s">
        <v>8</v>
      </c>
      <c r="H7" s="2" t="s">
        <v>9</v>
      </c>
      <c r="I7" s="2" t="s">
        <v>37</v>
      </c>
      <c r="J7" s="2" t="s">
        <v>9</v>
      </c>
      <c r="K7" s="2" t="s">
        <v>9</v>
      </c>
    </row>
    <row r="8" spans="1:11" x14ac:dyDescent="0.3">
      <c r="B8" s="2">
        <v>16.679200000000002</v>
      </c>
      <c r="C8" s="2">
        <v>15.605969999999999</v>
      </c>
      <c r="D8" s="2">
        <v>5.9320079999999997</v>
      </c>
      <c r="E8" s="2">
        <v>1.42838</v>
      </c>
    </row>
    <row r="9" spans="1:11" x14ac:dyDescent="0.3">
      <c r="B9" s="2">
        <v>26.050850000000001</v>
      </c>
      <c r="C9" s="2">
        <v>18.22748</v>
      </c>
      <c r="D9" s="2">
        <v>37.20861</v>
      </c>
      <c r="E9" s="2">
        <v>26.036349999999999</v>
      </c>
      <c r="G9" s="4" t="s">
        <v>51</v>
      </c>
      <c r="H9" s="2"/>
    </row>
    <row r="10" spans="1:11" x14ac:dyDescent="0.3">
      <c r="B10" s="2">
        <v>6.6334730000000004</v>
      </c>
      <c r="C10" s="2">
        <v>13.796580000000001</v>
      </c>
      <c r="D10" s="2">
        <v>11.87298</v>
      </c>
      <c r="E10" s="2">
        <v>16.265360000000001</v>
      </c>
      <c r="G10" s="3" t="s">
        <v>4</v>
      </c>
      <c r="H10" s="2">
        <v>0.6018</v>
      </c>
    </row>
    <row r="11" spans="1:11" x14ac:dyDescent="0.3">
      <c r="B11" s="2">
        <v>33.708599999999997</v>
      </c>
      <c r="C11" s="2">
        <v>51.651629999999997</v>
      </c>
      <c r="D11" s="2">
        <v>23.343730000000001</v>
      </c>
      <c r="E11" s="2">
        <v>43.488410000000002</v>
      </c>
      <c r="G11" s="3" t="s">
        <v>35</v>
      </c>
      <c r="H11" s="2" t="s">
        <v>107</v>
      </c>
    </row>
    <row r="12" spans="1:11" x14ac:dyDescent="0.3">
      <c r="B12" s="2">
        <v>26.376429999999999</v>
      </c>
      <c r="C12" s="2">
        <v>8.1163059999999998</v>
      </c>
      <c r="D12" s="2">
        <v>9.2703880000000005</v>
      </c>
      <c r="E12" s="2">
        <v>32.331290000000003</v>
      </c>
      <c r="G12" s="3" t="s">
        <v>8</v>
      </c>
      <c r="H12" s="2" t="s">
        <v>9</v>
      </c>
    </row>
    <row r="13" spans="1:11" x14ac:dyDescent="0.3">
      <c r="B13" s="2">
        <v>20.23441</v>
      </c>
      <c r="C13" s="2">
        <v>13.67196</v>
      </c>
      <c r="D13" s="2">
        <v>10.615769999999999</v>
      </c>
      <c r="E13" s="2">
        <v>9.9025099999999995</v>
      </c>
      <c r="G13" s="3" t="s">
        <v>52</v>
      </c>
      <c r="H13" s="2" t="s">
        <v>32</v>
      </c>
    </row>
    <row r="14" spans="1:11" x14ac:dyDescent="0.3">
      <c r="B14" s="2">
        <v>25.704709999999999</v>
      </c>
      <c r="C14" s="2">
        <v>30.80095</v>
      </c>
      <c r="D14" s="2">
        <v>15.58573</v>
      </c>
      <c r="E14" s="2">
        <v>29.958929999999999</v>
      </c>
      <c r="G14" s="3" t="s">
        <v>53</v>
      </c>
      <c r="H14" s="2">
        <v>4</v>
      </c>
    </row>
    <row r="15" spans="1:11" x14ac:dyDescent="0.3">
      <c r="G15" s="3" t="s">
        <v>54</v>
      </c>
      <c r="H15" s="2">
        <v>1.861</v>
      </c>
    </row>
    <row r="16" spans="1:11" x14ac:dyDescent="0.3">
      <c r="G16" s="3"/>
      <c r="H16" s="2"/>
    </row>
    <row r="17" spans="7:12" x14ac:dyDescent="0.3">
      <c r="G17" s="3" t="s">
        <v>55</v>
      </c>
      <c r="H17" s="2"/>
    </row>
    <row r="18" spans="7:12" x14ac:dyDescent="0.3">
      <c r="G18" s="3" t="s">
        <v>56</v>
      </c>
      <c r="H18" s="2">
        <v>4</v>
      </c>
    </row>
    <row r="19" spans="7:12" x14ac:dyDescent="0.3">
      <c r="G19" s="3" t="s">
        <v>57</v>
      </c>
      <c r="H19" s="2">
        <v>8</v>
      </c>
    </row>
    <row r="21" spans="7:12" x14ac:dyDescent="0.3">
      <c r="G21" s="4"/>
    </row>
    <row r="22" spans="7:12" x14ac:dyDescent="0.3">
      <c r="G22" s="3"/>
      <c r="H22" s="2"/>
      <c r="I22" s="2"/>
      <c r="J22" s="2"/>
      <c r="K22" s="2"/>
      <c r="L22" s="2"/>
    </row>
    <row r="23" spans="7:12" x14ac:dyDescent="0.3">
      <c r="G23" s="3"/>
      <c r="H23" s="2"/>
      <c r="I23" s="2"/>
      <c r="J23" s="2"/>
      <c r="K23" s="2"/>
      <c r="L23" s="2"/>
    </row>
    <row r="24" spans="7:12" x14ac:dyDescent="0.3">
      <c r="G24" s="3"/>
      <c r="H24" s="2"/>
      <c r="I24" s="2"/>
      <c r="J24" s="2"/>
      <c r="K24" s="2"/>
      <c r="L24" s="2"/>
    </row>
    <row r="25" spans="7:12" x14ac:dyDescent="0.3">
      <c r="G25" s="3"/>
      <c r="H25" s="2"/>
      <c r="I25" s="2"/>
      <c r="J25" s="2"/>
      <c r="K25" s="2"/>
      <c r="L25" s="2"/>
    </row>
    <row r="26" spans="7:12" x14ac:dyDescent="0.3">
      <c r="G26" s="3"/>
      <c r="H26" s="2"/>
      <c r="I26" s="2"/>
      <c r="J26" s="2"/>
      <c r="K26" s="2"/>
      <c r="L26" s="2"/>
    </row>
    <row r="27" spans="7:12" x14ac:dyDescent="0.3">
      <c r="G27" s="3"/>
      <c r="H27" s="2"/>
      <c r="I27" s="2"/>
      <c r="J27" s="2"/>
      <c r="K27" s="2"/>
      <c r="L27" s="2"/>
    </row>
    <row r="28" spans="7:12" x14ac:dyDescent="0.3">
      <c r="G28" s="3"/>
      <c r="H28" s="2"/>
      <c r="I28" s="2"/>
      <c r="J28" s="2"/>
      <c r="K28" s="2"/>
      <c r="L28" s="2"/>
    </row>
    <row r="29" spans="7:12" x14ac:dyDescent="0.3">
      <c r="G29" s="3"/>
      <c r="H29" s="2"/>
      <c r="I29" s="2"/>
      <c r="J29" s="2"/>
      <c r="K29" s="2"/>
      <c r="L29" s="2"/>
    </row>
    <row r="30" spans="7:12" x14ac:dyDescent="0.3">
      <c r="G30" s="3"/>
      <c r="H30" s="2"/>
      <c r="I30" s="2"/>
      <c r="J30" s="2"/>
      <c r="K30" s="2"/>
      <c r="L30" s="2"/>
    </row>
    <row r="31" spans="7:12" x14ac:dyDescent="0.3">
      <c r="G31" s="3"/>
      <c r="H31" s="2"/>
      <c r="I31" s="2"/>
      <c r="J31" s="2"/>
      <c r="K31" s="2"/>
      <c r="L31" s="2"/>
    </row>
    <row r="32" spans="7:12" x14ac:dyDescent="0.3">
      <c r="G32" s="3"/>
      <c r="H32" s="2"/>
      <c r="I32" s="2"/>
      <c r="J32" s="2"/>
      <c r="K32" s="2"/>
      <c r="L32" s="2"/>
    </row>
    <row r="33" spans="7:12" x14ac:dyDescent="0.3">
      <c r="G33" s="3"/>
      <c r="H33" s="2"/>
      <c r="I33" s="2"/>
      <c r="J33" s="2"/>
      <c r="K33" s="2"/>
      <c r="L33" s="2"/>
    </row>
    <row r="34" spans="7:12" x14ac:dyDescent="0.3">
      <c r="G34" s="3"/>
      <c r="H34" s="2"/>
      <c r="I34" s="2"/>
      <c r="J34" s="2"/>
      <c r="K34" s="2"/>
      <c r="L34" s="2"/>
    </row>
    <row r="35" spans="7:12" x14ac:dyDescent="0.3">
      <c r="G35" s="3"/>
      <c r="H35" s="2"/>
      <c r="I35" s="2"/>
      <c r="J35" s="2"/>
      <c r="K35" s="2"/>
      <c r="L35" s="2"/>
    </row>
    <row r="36" spans="7:12" x14ac:dyDescent="0.3">
      <c r="G36" s="3"/>
      <c r="H36" s="2"/>
      <c r="I36" s="2"/>
      <c r="J36" s="2"/>
      <c r="K36" s="2"/>
      <c r="L36" s="2"/>
    </row>
    <row r="37" spans="7:12" x14ac:dyDescent="0.3">
      <c r="G37" s="3"/>
      <c r="H37" s="2"/>
      <c r="I37" s="2"/>
      <c r="J37" s="2"/>
      <c r="K37" s="2"/>
      <c r="L37" s="2"/>
    </row>
    <row r="38" spans="7:12" x14ac:dyDescent="0.3">
      <c r="G38" s="3"/>
      <c r="H38" s="2"/>
      <c r="I38" s="2"/>
      <c r="J38" s="2"/>
      <c r="K38" s="2"/>
      <c r="L38" s="2"/>
    </row>
    <row r="39" spans="7:12" x14ac:dyDescent="0.3">
      <c r="G39" s="3"/>
      <c r="H39" s="2"/>
      <c r="I39" s="2"/>
      <c r="J39" s="2"/>
      <c r="K39" s="2"/>
      <c r="L39" s="2"/>
    </row>
    <row r="40" spans="7:12" x14ac:dyDescent="0.3">
      <c r="G40" s="3"/>
      <c r="H40" s="2"/>
      <c r="I40" s="2"/>
      <c r="J40" s="2"/>
      <c r="K40" s="2"/>
      <c r="L40" s="2"/>
    </row>
  </sheetData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FE664-1607-44AB-A13D-BF1D272AB653}">
  <dimension ref="A1:AP51"/>
  <sheetViews>
    <sheetView workbookViewId="0">
      <selection activeCell="C9" sqref="C9"/>
    </sheetView>
  </sheetViews>
  <sheetFormatPr defaultRowHeight="14.4" x14ac:dyDescent="0.3"/>
  <cols>
    <col min="6" max="6" width="30.6640625" bestFit="1" customWidth="1"/>
  </cols>
  <sheetData>
    <row r="1" spans="1:42" ht="30" customHeight="1" x14ac:dyDescent="0.3">
      <c r="B1" s="29" t="s">
        <v>338</v>
      </c>
      <c r="C1" s="29"/>
      <c r="D1" s="23"/>
      <c r="E1" s="1"/>
      <c r="F1" s="1"/>
      <c r="G1" s="5" t="s">
        <v>301</v>
      </c>
      <c r="H1" s="5" t="s">
        <v>299</v>
      </c>
      <c r="I1" s="1" t="s">
        <v>300</v>
      </c>
      <c r="AB1" s="5" t="s">
        <v>30</v>
      </c>
      <c r="AC1" s="5" t="s">
        <v>31</v>
      </c>
      <c r="AD1" s="1"/>
      <c r="AE1" s="1"/>
      <c r="AF1" s="5" t="s">
        <v>30</v>
      </c>
      <c r="AG1" s="5" t="s">
        <v>31</v>
      </c>
      <c r="AI1" s="6" t="s">
        <v>30</v>
      </c>
      <c r="AJ1" s="7" t="s">
        <v>49</v>
      </c>
      <c r="AK1" s="6" t="s">
        <v>50</v>
      </c>
      <c r="AN1" s="6" t="s">
        <v>30</v>
      </c>
      <c r="AO1" s="7" t="s">
        <v>49</v>
      </c>
      <c r="AP1" s="6" t="s">
        <v>50</v>
      </c>
    </row>
    <row r="2" spans="1:42" x14ac:dyDescent="0.3">
      <c r="B2" s="5" t="s">
        <v>301</v>
      </c>
      <c r="C2" s="5" t="s">
        <v>299</v>
      </c>
      <c r="D2" s="1" t="s">
        <v>300</v>
      </c>
      <c r="F2" s="4" t="s">
        <v>2</v>
      </c>
      <c r="G2" s="2"/>
      <c r="H2" s="2"/>
      <c r="I2" s="2"/>
    </row>
    <row r="3" spans="1:42" x14ac:dyDescent="0.3">
      <c r="A3" s="21" t="s">
        <v>289</v>
      </c>
      <c r="B3" s="21">
        <f>ABS((B4-C4)/SQRT(((B6-1)*B5*B5*B6+(C6-1)*C5*C5*C6)/(B6+C6-2)))</f>
        <v>0.1294651221678163</v>
      </c>
      <c r="C3" s="21">
        <f>ABS((C4-D4)/SQRT(((C6-1)*C5*C5*C6+(D6-1)*D5*D5*D6)/(C6+D6-2)))</f>
        <v>4.5501012050396944E-2</v>
      </c>
      <c r="D3" s="21">
        <f>ABS((D4-B4)/SQRT(((D6-1)*D5*D5*D6+(B6-1)*B5*B5*B6)/(D6+B6-2)))</f>
        <v>5.7873396600704369E-2</v>
      </c>
      <c r="F3" s="3" t="s">
        <v>3</v>
      </c>
      <c r="G3" s="2">
        <v>0.27500000000000002</v>
      </c>
      <c r="H3" s="2">
        <v>0.2072</v>
      </c>
      <c r="I3" s="2">
        <v>0.31459999999999999</v>
      </c>
    </row>
    <row r="4" spans="1:42" x14ac:dyDescent="0.3">
      <c r="A4" s="22" t="s">
        <v>288</v>
      </c>
      <c r="B4" s="22">
        <f t="shared" ref="B4:D4" si="0">AVERAGE(B7:B999)</f>
        <v>1.8861114097548957</v>
      </c>
      <c r="C4" s="22">
        <f t="shared" si="0"/>
        <v>1.6350388911738978</v>
      </c>
      <c r="D4" s="22">
        <f t="shared" si="0"/>
        <v>1.7363438391336623</v>
      </c>
      <c r="F4" s="3" t="s">
        <v>4</v>
      </c>
      <c r="G4" s="2" t="s">
        <v>5</v>
      </c>
      <c r="H4" s="2" t="s">
        <v>11</v>
      </c>
      <c r="I4" s="2">
        <v>5.7999999999999996E-3</v>
      </c>
    </row>
    <row r="5" spans="1:42" x14ac:dyDescent="0.3">
      <c r="A5" s="22" t="s">
        <v>230</v>
      </c>
      <c r="B5" s="22">
        <f t="shared" ref="B5:D5" si="1">STDEV(B7:B999)/SQRT(B6)</f>
        <v>0.50531799147105494</v>
      </c>
      <c r="C5" s="22">
        <f t="shared" si="1"/>
        <v>0.29867057012453396</v>
      </c>
      <c r="D5" s="22">
        <f t="shared" si="1"/>
        <v>0.97807654138992139</v>
      </c>
      <c r="F5" s="3" t="s">
        <v>6</v>
      </c>
      <c r="G5" s="2" t="s">
        <v>7</v>
      </c>
      <c r="H5" s="2" t="s">
        <v>32</v>
      </c>
      <c r="I5" s="2" t="s">
        <v>32</v>
      </c>
    </row>
    <row r="6" spans="1:42" x14ac:dyDescent="0.3">
      <c r="A6" s="22" t="s">
        <v>231</v>
      </c>
      <c r="B6" s="22">
        <f t="shared" ref="B6:D6" si="2">COUNT(B7:B999)</f>
        <v>6</v>
      </c>
      <c r="C6" s="22">
        <f t="shared" si="2"/>
        <v>45</v>
      </c>
      <c r="D6" s="22">
        <f t="shared" si="2"/>
        <v>10</v>
      </c>
      <c r="F6" s="3" t="s">
        <v>8</v>
      </c>
      <c r="G6" s="2" t="s">
        <v>9</v>
      </c>
      <c r="H6" s="2" t="s">
        <v>152</v>
      </c>
      <c r="I6" s="2" t="s">
        <v>33</v>
      </c>
    </row>
    <row r="7" spans="1:42" x14ac:dyDescent="0.3">
      <c r="B7">
        <v>0.89504836148404454</v>
      </c>
      <c r="C7">
        <v>1.1820958958693082</v>
      </c>
      <c r="D7">
        <v>9.7503467406380029</v>
      </c>
    </row>
    <row r="8" spans="1:42" x14ac:dyDescent="0.3">
      <c r="B8">
        <v>0.96001154901110142</v>
      </c>
      <c r="C8">
        <v>2.8290112328387251</v>
      </c>
      <c r="D8">
        <v>9.7073914852308985E-2</v>
      </c>
      <c r="F8" s="4" t="s">
        <v>330</v>
      </c>
      <c r="G8" s="2"/>
      <c r="I8" s="25"/>
      <c r="J8" s="25"/>
      <c r="K8" s="25"/>
    </row>
    <row r="9" spans="1:42" x14ac:dyDescent="0.3">
      <c r="B9">
        <v>3.9939332659251821</v>
      </c>
      <c r="C9">
        <v>0.89202502995606447</v>
      </c>
      <c r="D9">
        <v>0</v>
      </c>
      <c r="F9" s="3" t="s">
        <v>4</v>
      </c>
      <c r="G9" s="2">
        <v>0.37780000000000002</v>
      </c>
      <c r="I9" s="25"/>
      <c r="J9" s="25"/>
      <c r="K9" s="25"/>
    </row>
    <row r="10" spans="1:42" x14ac:dyDescent="0.3">
      <c r="B10">
        <v>2.751697241080465</v>
      </c>
      <c r="C10">
        <v>0.8644400785854649</v>
      </c>
      <c r="D10">
        <v>0.41608876560332525</v>
      </c>
      <c r="F10" s="3" t="s">
        <v>35</v>
      </c>
      <c r="G10" s="2" t="s">
        <v>107</v>
      </c>
      <c r="I10" s="25"/>
      <c r="J10" s="25"/>
      <c r="K10" s="25"/>
    </row>
    <row r="11" spans="1:42" x14ac:dyDescent="0.3">
      <c r="B11">
        <v>1.1701820283155147</v>
      </c>
      <c r="C11">
        <v>0.61285695657843264</v>
      </c>
      <c r="D11">
        <v>0</v>
      </c>
      <c r="F11" s="3" t="s">
        <v>8</v>
      </c>
      <c r="G11" s="2" t="s">
        <v>9</v>
      </c>
      <c r="I11" s="25"/>
      <c r="J11" s="25"/>
      <c r="K11" s="25"/>
    </row>
    <row r="12" spans="1:42" x14ac:dyDescent="0.3">
      <c r="B12">
        <v>1.5457960127130677</v>
      </c>
      <c r="C12">
        <v>1.9988895058300906</v>
      </c>
      <c r="D12">
        <v>1.6227461858529857</v>
      </c>
      <c r="F12" s="3" t="s">
        <v>331</v>
      </c>
      <c r="G12" s="2" t="s">
        <v>32</v>
      </c>
      <c r="I12" s="25"/>
      <c r="J12" s="25"/>
      <c r="K12" s="25"/>
    </row>
    <row r="13" spans="1:42" x14ac:dyDescent="0.3">
      <c r="B13" s="2"/>
      <c r="C13">
        <v>2.3710482529118133</v>
      </c>
      <c r="D13">
        <v>4.0349417637271214</v>
      </c>
      <c r="F13" s="3" t="s">
        <v>53</v>
      </c>
      <c r="G13" s="2">
        <v>3</v>
      </c>
      <c r="I13" s="25"/>
      <c r="J13" s="25"/>
      <c r="K13" s="25"/>
    </row>
    <row r="14" spans="1:42" x14ac:dyDescent="0.3">
      <c r="B14" s="2"/>
      <c r="C14">
        <v>2.0801553182637638</v>
      </c>
      <c r="D14">
        <v>0</v>
      </c>
      <c r="F14" s="3" t="s">
        <v>332</v>
      </c>
      <c r="G14" s="2">
        <v>1.9470000000000001</v>
      </c>
      <c r="I14" s="25"/>
      <c r="J14" s="25"/>
      <c r="K14" s="25"/>
    </row>
    <row r="15" spans="1:42" x14ac:dyDescent="0.3">
      <c r="B15" s="2"/>
      <c r="C15">
        <v>4.6040771044237623</v>
      </c>
      <c r="D15">
        <v>0</v>
      </c>
      <c r="F15" s="3"/>
      <c r="G15" s="2"/>
      <c r="I15" s="25"/>
      <c r="J15" s="25"/>
      <c r="K15" s="25"/>
    </row>
    <row r="16" spans="1:42" x14ac:dyDescent="0.3">
      <c r="B16" s="2"/>
      <c r="C16">
        <v>6.3930106781306346</v>
      </c>
      <c r="D16">
        <v>1.4422410206628762</v>
      </c>
      <c r="F16" s="3" t="s">
        <v>55</v>
      </c>
      <c r="G16" s="2"/>
      <c r="I16" s="25"/>
      <c r="J16" s="25"/>
      <c r="K16" s="25"/>
    </row>
    <row r="17" spans="3:12" x14ac:dyDescent="0.3">
      <c r="C17">
        <v>4.0632367216752181</v>
      </c>
      <c r="F17" s="3" t="s">
        <v>313</v>
      </c>
      <c r="G17" s="2">
        <v>3</v>
      </c>
      <c r="I17" s="25"/>
      <c r="J17" s="25"/>
      <c r="K17" s="25"/>
    </row>
    <row r="18" spans="3:12" x14ac:dyDescent="0.3">
      <c r="C18">
        <v>2.233009708737868</v>
      </c>
      <c r="F18" s="3" t="s">
        <v>314</v>
      </c>
      <c r="G18" s="2">
        <v>61</v>
      </c>
      <c r="I18" s="25"/>
      <c r="J18" s="25"/>
      <c r="K18" s="25"/>
    </row>
    <row r="19" spans="3:12" x14ac:dyDescent="0.3">
      <c r="C19">
        <v>0.83206212730550544</v>
      </c>
      <c r="F19" s="24"/>
      <c r="G19" s="25"/>
      <c r="H19" s="25"/>
      <c r="I19" s="25"/>
      <c r="J19" s="25"/>
      <c r="K19" s="25"/>
    </row>
    <row r="20" spans="3:12" x14ac:dyDescent="0.3">
      <c r="C20">
        <v>0</v>
      </c>
      <c r="F20" s="4" t="s">
        <v>333</v>
      </c>
      <c r="G20" s="2" t="s">
        <v>334</v>
      </c>
      <c r="H20" s="2" t="s">
        <v>317</v>
      </c>
      <c r="I20" s="2" t="s">
        <v>318</v>
      </c>
      <c r="J20" s="2" t="s">
        <v>319</v>
      </c>
      <c r="K20" s="2"/>
      <c r="L20" s="25"/>
    </row>
    <row r="21" spans="3:12" x14ac:dyDescent="0.3">
      <c r="C21">
        <v>2.4407155734294794</v>
      </c>
      <c r="F21" s="3" t="s">
        <v>320</v>
      </c>
      <c r="G21" s="2">
        <v>8.0329999999999995</v>
      </c>
      <c r="H21" s="2" t="s">
        <v>32</v>
      </c>
      <c r="I21" s="2" t="s">
        <v>9</v>
      </c>
      <c r="J21" s="2">
        <v>0.87760000000000005</v>
      </c>
      <c r="K21" s="2" t="s">
        <v>322</v>
      </c>
    </row>
    <row r="22" spans="3:12" x14ac:dyDescent="0.3">
      <c r="C22">
        <v>0</v>
      </c>
      <c r="F22" s="3" t="s">
        <v>323</v>
      </c>
      <c r="G22" s="2">
        <v>12.65</v>
      </c>
      <c r="H22" s="2" t="s">
        <v>32</v>
      </c>
      <c r="I22" s="2" t="s">
        <v>9</v>
      </c>
      <c r="J22" s="2">
        <v>0.48899999999999999</v>
      </c>
      <c r="K22" s="2" t="s">
        <v>325</v>
      </c>
    </row>
    <row r="23" spans="3:12" x14ac:dyDescent="0.3">
      <c r="C23">
        <v>3.6056025516571903</v>
      </c>
      <c r="F23" s="3" t="s">
        <v>326</v>
      </c>
      <c r="G23" s="2">
        <v>4.617</v>
      </c>
      <c r="H23" s="2" t="s">
        <v>32</v>
      </c>
      <c r="I23" s="2" t="s">
        <v>9</v>
      </c>
      <c r="J23" s="2" t="s">
        <v>335</v>
      </c>
      <c r="K23" s="2" t="s">
        <v>328</v>
      </c>
    </row>
    <row r="24" spans="3:12" x14ac:dyDescent="0.3">
      <c r="C24">
        <v>0.4299583911234397</v>
      </c>
      <c r="D24" s="2"/>
      <c r="F24" s="3"/>
      <c r="G24" s="2"/>
      <c r="H24" s="2"/>
      <c r="I24" s="2"/>
      <c r="J24" s="2"/>
      <c r="K24" s="2"/>
    </row>
    <row r="25" spans="3:12" x14ac:dyDescent="0.3">
      <c r="C25">
        <v>1.3592233009708738</v>
      </c>
      <c r="F25" s="3" t="s">
        <v>62</v>
      </c>
      <c r="G25" s="2" t="s">
        <v>336</v>
      </c>
      <c r="H25" s="2" t="s">
        <v>337</v>
      </c>
      <c r="I25" s="2" t="s">
        <v>334</v>
      </c>
      <c r="J25" s="2" t="s">
        <v>65</v>
      </c>
      <c r="K25" s="2" t="s">
        <v>66</v>
      </c>
    </row>
    <row r="26" spans="3:12" x14ac:dyDescent="0.3">
      <c r="C26">
        <v>10.46133853151397</v>
      </c>
      <c r="F26" s="3" t="s">
        <v>320</v>
      </c>
      <c r="G26" s="2">
        <v>39</v>
      </c>
      <c r="H26" s="2">
        <v>30.97</v>
      </c>
      <c r="I26" s="2">
        <v>8.0329999999999995</v>
      </c>
      <c r="J26" s="2">
        <v>6</v>
      </c>
      <c r="K26" s="2">
        <v>45</v>
      </c>
    </row>
    <row r="27" spans="3:12" x14ac:dyDescent="0.3">
      <c r="C27">
        <v>0</v>
      </c>
      <c r="F27" s="3" t="s">
        <v>323</v>
      </c>
      <c r="G27" s="2">
        <v>39</v>
      </c>
      <c r="H27" s="2">
        <v>26.35</v>
      </c>
      <c r="I27" s="2">
        <v>12.65</v>
      </c>
      <c r="J27" s="2">
        <v>6</v>
      </c>
      <c r="K27" s="2">
        <v>10</v>
      </c>
    </row>
    <row r="28" spans="3:12" x14ac:dyDescent="0.3">
      <c r="C28">
        <v>0</v>
      </c>
      <c r="F28" s="3" t="s">
        <v>326</v>
      </c>
      <c r="G28" s="2">
        <v>30.97</v>
      </c>
      <c r="H28" s="2">
        <v>26.35</v>
      </c>
      <c r="I28" s="2">
        <v>4.617</v>
      </c>
      <c r="J28" s="2">
        <v>45</v>
      </c>
      <c r="K28" s="2">
        <v>10</v>
      </c>
    </row>
    <row r="29" spans="3:12" x14ac:dyDescent="0.3">
      <c r="C29">
        <v>2.5104022191400834</v>
      </c>
    </row>
    <row r="30" spans="3:12" x14ac:dyDescent="0.3">
      <c r="C30">
        <v>0</v>
      </c>
      <c r="F30" s="24"/>
      <c r="G30" s="25"/>
      <c r="H30" s="25"/>
      <c r="I30" s="25"/>
      <c r="J30" s="25"/>
      <c r="K30" s="25"/>
    </row>
    <row r="31" spans="3:12" x14ac:dyDescent="0.3">
      <c r="C31">
        <v>2.8844820413257524</v>
      </c>
      <c r="F31" s="24"/>
      <c r="G31" s="25"/>
      <c r="H31" s="25"/>
      <c r="I31" s="25"/>
      <c r="J31" s="25"/>
      <c r="K31" s="25"/>
    </row>
    <row r="32" spans="3:12" x14ac:dyDescent="0.3">
      <c r="C32">
        <v>1.7891816920943135</v>
      </c>
      <c r="F32" s="24"/>
      <c r="G32" s="25"/>
      <c r="H32" s="25"/>
      <c r="I32" s="25"/>
      <c r="J32" s="25"/>
      <c r="K32" s="25"/>
    </row>
    <row r="33" spans="3:14" x14ac:dyDescent="0.3">
      <c r="C33">
        <v>0.27739251040221952</v>
      </c>
      <c r="F33" s="24"/>
      <c r="G33" s="25"/>
      <c r="H33" s="25"/>
      <c r="I33" s="25"/>
      <c r="J33" s="25"/>
      <c r="K33" s="25"/>
    </row>
    <row r="34" spans="3:14" x14ac:dyDescent="0.3">
      <c r="C34">
        <v>0</v>
      </c>
      <c r="F34" s="24"/>
      <c r="G34" s="25"/>
      <c r="H34" s="25"/>
      <c r="I34" s="25"/>
      <c r="J34" s="25"/>
      <c r="K34" s="25"/>
    </row>
    <row r="35" spans="3:14" x14ac:dyDescent="0.3">
      <c r="C35">
        <v>1.9828064337215714</v>
      </c>
    </row>
    <row r="36" spans="3:14" x14ac:dyDescent="0.3">
      <c r="C36">
        <v>0.41608876560332525</v>
      </c>
      <c r="F36" s="4"/>
      <c r="G36" s="2"/>
      <c r="H36" s="2"/>
      <c r="I36" s="2"/>
      <c r="J36" s="2"/>
      <c r="K36" s="2"/>
      <c r="L36" s="2"/>
      <c r="M36" s="2"/>
      <c r="N36" s="2"/>
    </row>
    <row r="37" spans="3:14" x14ac:dyDescent="0.3">
      <c r="C37">
        <v>0</v>
      </c>
      <c r="F37" s="3"/>
      <c r="G37" s="2"/>
      <c r="H37" s="2"/>
      <c r="I37" s="2"/>
      <c r="J37" s="2"/>
      <c r="K37" s="2"/>
      <c r="L37" s="2"/>
      <c r="M37" s="2"/>
      <c r="N37" s="2"/>
    </row>
    <row r="38" spans="3:14" x14ac:dyDescent="0.3">
      <c r="C38">
        <v>2.2049646373595895</v>
      </c>
      <c r="F38" s="3"/>
      <c r="G38" s="2"/>
      <c r="H38" s="2"/>
      <c r="I38" s="2"/>
      <c r="J38" s="2"/>
      <c r="K38" s="2"/>
      <c r="L38" s="2"/>
      <c r="M38" s="2"/>
      <c r="N38" s="2"/>
    </row>
    <row r="39" spans="3:14" x14ac:dyDescent="0.3">
      <c r="C39">
        <v>3.2311745943697163</v>
      </c>
      <c r="F39" s="3"/>
      <c r="G39" s="2"/>
      <c r="H39" s="2"/>
      <c r="I39" s="2"/>
      <c r="J39" s="2"/>
      <c r="K39" s="2"/>
      <c r="L39" s="2"/>
      <c r="M39" s="2"/>
      <c r="N39" s="2"/>
    </row>
    <row r="40" spans="3:14" x14ac:dyDescent="0.3">
      <c r="C40">
        <v>0.48463029631680804</v>
      </c>
      <c r="F40" s="3"/>
      <c r="G40" s="2"/>
      <c r="H40" s="2"/>
      <c r="I40" s="2"/>
      <c r="J40" s="2"/>
      <c r="K40" s="2"/>
      <c r="L40" s="2"/>
      <c r="M40" s="2"/>
      <c r="N40" s="2"/>
    </row>
    <row r="41" spans="3:14" x14ac:dyDescent="0.3">
      <c r="C41">
        <v>0</v>
      </c>
      <c r="F41" s="3"/>
      <c r="G41" s="2"/>
      <c r="H41" s="2"/>
      <c r="I41" s="2"/>
      <c r="J41" s="2"/>
      <c r="K41" s="2"/>
      <c r="L41" s="2"/>
      <c r="M41" s="2"/>
      <c r="N41" s="2"/>
    </row>
    <row r="42" spans="3:14" x14ac:dyDescent="0.3">
      <c r="C42">
        <v>0</v>
      </c>
      <c r="F42" s="3"/>
      <c r="G42" s="2"/>
      <c r="H42" s="2"/>
      <c r="I42" s="2"/>
      <c r="J42" s="2"/>
      <c r="K42" s="2"/>
      <c r="L42" s="2"/>
      <c r="M42" s="2"/>
      <c r="N42" s="2"/>
    </row>
    <row r="43" spans="3:14" x14ac:dyDescent="0.3">
      <c r="C43">
        <v>0.8043267230621105</v>
      </c>
      <c r="F43" s="3"/>
      <c r="G43" s="2"/>
      <c r="H43" s="2"/>
      <c r="I43" s="2"/>
      <c r="J43" s="2"/>
      <c r="K43" s="2"/>
      <c r="L43" s="2"/>
      <c r="M43" s="2"/>
      <c r="N43" s="2"/>
    </row>
    <row r="44" spans="3:14" x14ac:dyDescent="0.3">
      <c r="C44">
        <v>0.2634863403135303</v>
      </c>
      <c r="F44" s="3"/>
      <c r="G44" s="2"/>
      <c r="H44" s="2"/>
      <c r="I44" s="2"/>
      <c r="J44" s="2"/>
      <c r="K44" s="2"/>
      <c r="L44" s="2"/>
      <c r="M44" s="2"/>
      <c r="N44" s="2"/>
    </row>
    <row r="45" spans="3:14" x14ac:dyDescent="0.3">
      <c r="C45">
        <v>2.5932602967688392</v>
      </c>
    </row>
    <row r="46" spans="3:14" x14ac:dyDescent="0.3">
      <c r="C46">
        <v>2.6352288488210629</v>
      </c>
    </row>
    <row r="47" spans="3:14" x14ac:dyDescent="0.3">
      <c r="C47">
        <v>0</v>
      </c>
    </row>
    <row r="48" spans="3:14" x14ac:dyDescent="0.3">
      <c r="C48">
        <v>0</v>
      </c>
    </row>
    <row r="49" spans="3:3" x14ac:dyDescent="0.3">
      <c r="C49">
        <v>2.246567743724901</v>
      </c>
    </row>
    <row r="50" spans="3:3" x14ac:dyDescent="0.3">
      <c r="C50">
        <v>0</v>
      </c>
    </row>
    <row r="51" spans="3:3" x14ac:dyDescent="0.3">
      <c r="C51">
        <v>0</v>
      </c>
    </row>
  </sheetData>
  <mergeCells count="1">
    <mergeCell ref="B1:C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FEA41-DC32-4ADC-B4DD-486717AEFBFE}">
  <dimension ref="A1:O54"/>
  <sheetViews>
    <sheetView workbookViewId="0">
      <selection activeCell="C11" sqref="C11"/>
    </sheetView>
  </sheetViews>
  <sheetFormatPr defaultRowHeight="14.4" x14ac:dyDescent="0.3"/>
  <cols>
    <col min="7" max="7" width="34.44140625" bestFit="1" customWidth="1"/>
    <col min="11" max="11" width="21.33203125" bestFit="1" customWidth="1"/>
  </cols>
  <sheetData>
    <row r="1" spans="1:12" x14ac:dyDescent="0.3">
      <c r="B1" s="29" t="s">
        <v>166</v>
      </c>
      <c r="C1" s="29"/>
      <c r="D1" s="29"/>
      <c r="E1" s="29"/>
      <c r="H1" s="5" t="s">
        <v>177</v>
      </c>
      <c r="I1" s="4" t="s">
        <v>186</v>
      </c>
      <c r="J1" s="4" t="s">
        <v>187</v>
      </c>
      <c r="K1" s="5" t="s">
        <v>188</v>
      </c>
    </row>
    <row r="2" spans="1:12" x14ac:dyDescent="0.3">
      <c r="B2" s="5" t="s">
        <v>177</v>
      </c>
      <c r="C2" s="4" t="s">
        <v>186</v>
      </c>
      <c r="D2" s="4" t="s">
        <v>187</v>
      </c>
      <c r="E2" s="5" t="s">
        <v>188</v>
      </c>
      <c r="G2" s="4" t="s">
        <v>2</v>
      </c>
      <c r="H2" s="2"/>
      <c r="I2" s="2"/>
      <c r="J2" s="2"/>
      <c r="K2" s="2"/>
    </row>
    <row r="3" spans="1:12" x14ac:dyDescent="0.3">
      <c r="A3" s="21" t="s">
        <v>289</v>
      </c>
      <c r="B3" s="21">
        <f>ABS((B4-C4)/SQRT(((B6-1)*B5*B5*B6+(C6-1)*C5*C5*C6)/(B6+C6-2)))</f>
        <v>0.8621038483441601</v>
      </c>
      <c r="C3" s="21">
        <f>ABS((C4-D4)/SQRT(((C6-1)*C5*C5*C6+(D6-1)*D5*D5*D6)/(C6+D6-2)))</f>
        <v>5.4095444421242429E-2</v>
      </c>
      <c r="D3" s="21">
        <f>ABS((D4-E4)/SQRT(((D6-1)*D5*D5*D6+(E6-1)*E5*E5*E6)/(D6+E6-2)))</f>
        <v>1.0527760357541964</v>
      </c>
      <c r="E3" s="21">
        <f>ABS((E4-B4)/SQRT(((E6-1)*E5*E5*E6+(B6-1)*B5*B5*B6)/(E6+B6-2)))</f>
        <v>0.14311900150510132</v>
      </c>
      <c r="G3" s="3" t="s">
        <v>3</v>
      </c>
      <c r="H3" s="2">
        <v>0.21029999999999999</v>
      </c>
      <c r="I3" s="2">
        <v>0.1817</v>
      </c>
      <c r="J3" s="2">
        <v>0.16</v>
      </c>
      <c r="K3" s="2">
        <v>0.26719999999999999</v>
      </c>
    </row>
    <row r="4" spans="1:12" x14ac:dyDescent="0.3">
      <c r="A4" s="22" t="s">
        <v>288</v>
      </c>
      <c r="B4" s="22">
        <f t="shared" ref="B4:E4" si="0">AVERAGE(B7:B999)</f>
        <v>17.033647000000002</v>
      </c>
      <c r="C4" s="22">
        <f t="shared" si="0"/>
        <v>37.411265777777786</v>
      </c>
      <c r="D4" s="22">
        <f t="shared" si="0"/>
        <v>36.022346666666664</v>
      </c>
      <c r="E4" s="22">
        <f t="shared" si="0"/>
        <v>14.480795000000001</v>
      </c>
      <c r="G4" s="3" t="s">
        <v>4</v>
      </c>
      <c r="H4" s="2" t="s">
        <v>5</v>
      </c>
      <c r="I4" s="2" t="s">
        <v>5</v>
      </c>
      <c r="J4" s="2" t="s">
        <v>5</v>
      </c>
      <c r="K4" s="2">
        <v>6.3200000000000006E-2</v>
      </c>
    </row>
    <row r="5" spans="1:12" x14ac:dyDescent="0.3">
      <c r="A5" s="22" t="s">
        <v>230</v>
      </c>
      <c r="B5" s="22">
        <f t="shared" ref="B5:E5" si="1">STDEV(B7:B999)/SQRT(B6)</f>
        <v>6.044618477569812</v>
      </c>
      <c r="C5" s="22">
        <f t="shared" si="1"/>
        <v>9.3605942041892085</v>
      </c>
      <c r="D5" s="22">
        <f t="shared" si="1"/>
        <v>7.6728960289211097</v>
      </c>
      <c r="E5" s="22">
        <f t="shared" si="1"/>
        <v>5.8452217300669993</v>
      </c>
      <c r="G5" s="3" t="s">
        <v>6</v>
      </c>
      <c r="H5" s="2" t="s">
        <v>7</v>
      </c>
      <c r="I5" s="2" t="s">
        <v>7</v>
      </c>
      <c r="J5" s="2" t="s">
        <v>7</v>
      </c>
      <c r="K5" s="2" t="s">
        <v>7</v>
      </c>
    </row>
    <row r="6" spans="1:12" x14ac:dyDescent="0.3">
      <c r="A6" s="22" t="s">
        <v>231</v>
      </c>
      <c r="B6" s="22">
        <f t="shared" ref="B6:E6" si="2">COUNT(B7:B999)</f>
        <v>9</v>
      </c>
      <c r="C6" s="22">
        <f t="shared" si="2"/>
        <v>9</v>
      </c>
      <c r="D6" s="22">
        <f t="shared" si="2"/>
        <v>9</v>
      </c>
      <c r="E6" s="22">
        <f t="shared" si="2"/>
        <v>9</v>
      </c>
      <c r="G6" s="3" t="s">
        <v>8</v>
      </c>
      <c r="H6" s="2" t="s">
        <v>9</v>
      </c>
      <c r="I6" s="2" t="s">
        <v>9</v>
      </c>
      <c r="J6" s="2" t="s">
        <v>9</v>
      </c>
      <c r="K6" s="2" t="s">
        <v>9</v>
      </c>
    </row>
    <row r="7" spans="1:12" x14ac:dyDescent="0.3">
      <c r="B7" s="18">
        <v>18.640779999999999</v>
      </c>
      <c r="C7" s="18">
        <v>93.051320000000004</v>
      </c>
      <c r="D7" s="18">
        <v>76.421639999999996</v>
      </c>
      <c r="E7" s="18">
        <v>56.510890000000003</v>
      </c>
    </row>
    <row r="8" spans="1:12" x14ac:dyDescent="0.3">
      <c r="B8" s="18">
        <v>0</v>
      </c>
      <c r="C8" s="18">
        <v>24.355060000000002</v>
      </c>
      <c r="D8" s="18">
        <v>62.118690000000001</v>
      </c>
      <c r="E8" s="18">
        <v>0</v>
      </c>
      <c r="G8" s="4" t="s">
        <v>76</v>
      </c>
      <c r="H8" s="2"/>
      <c r="I8" s="2"/>
      <c r="J8" s="2"/>
      <c r="K8" s="2"/>
      <c r="L8" s="2"/>
    </row>
    <row r="9" spans="1:12" x14ac:dyDescent="0.3">
      <c r="B9" s="18">
        <v>3.8829570000000002</v>
      </c>
      <c r="C9" s="18">
        <v>36.352290000000004</v>
      </c>
      <c r="D9" s="18">
        <v>44.751069999999999</v>
      </c>
      <c r="E9" s="18">
        <v>10.92623</v>
      </c>
      <c r="G9" s="3" t="s">
        <v>77</v>
      </c>
      <c r="H9" s="2" t="s">
        <v>32</v>
      </c>
      <c r="I9" s="2"/>
      <c r="J9" s="2"/>
      <c r="K9" s="2"/>
      <c r="L9" s="2"/>
    </row>
    <row r="10" spans="1:12" x14ac:dyDescent="0.3">
      <c r="B10" s="18">
        <v>47.961170000000003</v>
      </c>
      <c r="C10" s="18">
        <v>68.839269999999999</v>
      </c>
      <c r="D10" s="18">
        <v>29.926500000000001</v>
      </c>
      <c r="E10" s="18">
        <v>18.36084</v>
      </c>
      <c r="G10" s="3" t="s">
        <v>78</v>
      </c>
      <c r="H10" s="2">
        <v>5.8869999999999996</v>
      </c>
      <c r="I10" s="2"/>
      <c r="J10" s="2"/>
      <c r="K10" s="2"/>
      <c r="L10" s="2"/>
    </row>
    <row r="11" spans="1:12" x14ac:dyDescent="0.3">
      <c r="B11" s="18">
        <v>34.94661</v>
      </c>
      <c r="C11" s="18">
        <v>44.570790000000002</v>
      </c>
      <c r="D11" s="18">
        <v>39.412010000000002</v>
      </c>
      <c r="E11" s="18">
        <v>15.656639999999999</v>
      </c>
      <c r="G11" s="3" t="s">
        <v>4</v>
      </c>
      <c r="H11" s="2">
        <v>3.7000000000000002E-3</v>
      </c>
      <c r="I11" s="2"/>
      <c r="J11" s="2"/>
      <c r="K11" s="2"/>
      <c r="L11" s="2"/>
    </row>
    <row r="12" spans="1:12" x14ac:dyDescent="0.3">
      <c r="B12" s="18">
        <v>0</v>
      </c>
      <c r="C12" s="18">
        <v>13.95091</v>
      </c>
      <c r="D12" s="18">
        <v>0</v>
      </c>
      <c r="E12" s="18">
        <v>0.45763399999999999</v>
      </c>
      <c r="G12" s="3" t="s">
        <v>8</v>
      </c>
      <c r="H12" s="2" t="s">
        <v>33</v>
      </c>
      <c r="I12" s="2"/>
      <c r="J12" s="2"/>
      <c r="K12" s="2"/>
      <c r="L12" s="2"/>
    </row>
    <row r="13" spans="1:12" x14ac:dyDescent="0.3">
      <c r="B13" s="18">
        <v>35.015949999999997</v>
      </c>
      <c r="C13" s="18">
        <v>30.550550000000001</v>
      </c>
      <c r="D13" s="18">
        <v>29.884899999999998</v>
      </c>
      <c r="E13" s="18">
        <v>19.914020000000001</v>
      </c>
      <c r="G13" s="3" t="s">
        <v>79</v>
      </c>
      <c r="H13" s="2" t="s">
        <v>7</v>
      </c>
      <c r="I13" s="2"/>
      <c r="J13" s="2"/>
      <c r="K13" s="2"/>
      <c r="L13" s="2"/>
    </row>
    <row r="14" spans="1:12" x14ac:dyDescent="0.3">
      <c r="B14" s="18">
        <v>11.38538</v>
      </c>
      <c r="C14" s="18">
        <v>21.605879999999999</v>
      </c>
      <c r="D14" s="18">
        <v>22.396339999999999</v>
      </c>
      <c r="E14" s="18">
        <v>7.349882</v>
      </c>
      <c r="G14" s="3" t="s">
        <v>81</v>
      </c>
      <c r="H14" s="2">
        <v>0.4239</v>
      </c>
      <c r="I14" s="2"/>
      <c r="J14" s="2"/>
      <c r="K14" s="2"/>
      <c r="L14" s="2"/>
    </row>
    <row r="15" spans="1:12" x14ac:dyDescent="0.3">
      <c r="B15" s="18">
        <v>1.4699759999999999</v>
      </c>
      <c r="C15" s="18">
        <v>3.425322</v>
      </c>
      <c r="D15" s="18">
        <v>19.28997</v>
      </c>
      <c r="E15" s="18">
        <v>1.151019</v>
      </c>
      <c r="G15" s="3"/>
      <c r="H15" s="2"/>
      <c r="I15" s="2"/>
      <c r="J15" s="2"/>
      <c r="K15" s="2"/>
      <c r="L15" s="2"/>
    </row>
    <row r="16" spans="1:12" x14ac:dyDescent="0.3">
      <c r="G16" s="3" t="s">
        <v>82</v>
      </c>
      <c r="H16" s="2"/>
      <c r="I16" s="2"/>
      <c r="J16" s="2"/>
      <c r="K16" s="2"/>
      <c r="L16" s="2"/>
    </row>
    <row r="17" spans="7:12" x14ac:dyDescent="0.3">
      <c r="G17" s="3" t="s">
        <v>78</v>
      </c>
      <c r="H17" s="2">
        <v>5.6479999999999997</v>
      </c>
      <c r="I17" s="2"/>
      <c r="J17" s="2"/>
      <c r="K17" s="2"/>
      <c r="L17" s="2"/>
    </row>
    <row r="18" spans="7:12" x14ac:dyDescent="0.3">
      <c r="G18" s="3" t="s">
        <v>4</v>
      </c>
      <c r="H18" s="2">
        <v>4.0000000000000002E-4</v>
      </c>
      <c r="I18" s="2"/>
      <c r="J18" s="2"/>
      <c r="K18" s="2"/>
      <c r="L18" s="2"/>
    </row>
    <row r="19" spans="7:12" x14ac:dyDescent="0.3">
      <c r="G19" s="3" t="s">
        <v>8</v>
      </c>
      <c r="H19" s="2" t="s">
        <v>152</v>
      </c>
      <c r="I19" s="2"/>
      <c r="J19" s="2"/>
      <c r="K19" s="2"/>
      <c r="L19" s="2"/>
    </row>
    <row r="20" spans="7:12" x14ac:dyDescent="0.3">
      <c r="G20" s="3" t="s">
        <v>83</v>
      </c>
      <c r="H20" s="2" t="s">
        <v>7</v>
      </c>
      <c r="I20" s="2"/>
      <c r="J20" s="2"/>
      <c r="K20" s="2"/>
      <c r="L20" s="2"/>
    </row>
    <row r="21" spans="7:12" x14ac:dyDescent="0.3">
      <c r="G21" s="3" t="s">
        <v>81</v>
      </c>
      <c r="H21" s="2">
        <v>0.52029999999999998</v>
      </c>
      <c r="I21" s="2"/>
      <c r="J21" s="2"/>
      <c r="K21" s="2"/>
      <c r="L21" s="2"/>
    </row>
    <row r="22" spans="7:12" x14ac:dyDescent="0.3">
      <c r="G22" s="3"/>
      <c r="H22" s="2"/>
      <c r="I22" s="2"/>
      <c r="J22" s="2"/>
      <c r="K22" s="2"/>
      <c r="L22" s="2"/>
    </row>
    <row r="23" spans="7:12" x14ac:dyDescent="0.3">
      <c r="G23" s="3" t="s">
        <v>84</v>
      </c>
      <c r="H23" s="2" t="s">
        <v>85</v>
      </c>
      <c r="I23" s="2" t="s">
        <v>86</v>
      </c>
      <c r="J23" s="2" t="s">
        <v>87</v>
      </c>
      <c r="K23" s="2" t="s">
        <v>88</v>
      </c>
      <c r="L23" s="2" t="s">
        <v>4</v>
      </c>
    </row>
    <row r="24" spans="7:12" x14ac:dyDescent="0.3">
      <c r="G24" s="3" t="s">
        <v>309</v>
      </c>
      <c r="H24" s="2">
        <v>3992</v>
      </c>
      <c r="I24" s="2">
        <v>3</v>
      </c>
      <c r="J24" s="2">
        <v>1331</v>
      </c>
      <c r="K24" s="2" t="s">
        <v>358</v>
      </c>
      <c r="L24" s="2" t="s">
        <v>359</v>
      </c>
    </row>
    <row r="25" spans="7:12" x14ac:dyDescent="0.3">
      <c r="G25" s="3" t="s">
        <v>360</v>
      </c>
      <c r="H25" s="2">
        <v>10213</v>
      </c>
      <c r="I25" s="2">
        <v>8</v>
      </c>
      <c r="J25" s="2">
        <v>1277</v>
      </c>
      <c r="K25" s="2" t="s">
        <v>189</v>
      </c>
      <c r="L25" s="2" t="s">
        <v>190</v>
      </c>
    </row>
    <row r="26" spans="7:12" x14ac:dyDescent="0.3">
      <c r="G26" s="3" t="s">
        <v>93</v>
      </c>
      <c r="H26" s="2">
        <v>5425</v>
      </c>
      <c r="I26" s="2">
        <v>24</v>
      </c>
      <c r="J26" s="2">
        <v>226</v>
      </c>
      <c r="K26" s="2"/>
      <c r="L26" s="2"/>
    </row>
    <row r="27" spans="7:12" x14ac:dyDescent="0.3">
      <c r="G27" s="3" t="s">
        <v>94</v>
      </c>
      <c r="H27" s="2">
        <v>19630</v>
      </c>
      <c r="I27" s="2">
        <v>35</v>
      </c>
      <c r="J27" s="2"/>
      <c r="K27" s="2"/>
      <c r="L27" s="2"/>
    </row>
    <row r="28" spans="7:12" x14ac:dyDescent="0.3">
      <c r="G28" s="3"/>
      <c r="H28" s="2"/>
      <c r="I28" s="2"/>
      <c r="J28" s="2"/>
      <c r="K28" s="2"/>
      <c r="L28" s="2"/>
    </row>
    <row r="29" spans="7:12" x14ac:dyDescent="0.3">
      <c r="G29" s="3" t="s">
        <v>55</v>
      </c>
      <c r="H29" s="2"/>
      <c r="I29" s="2"/>
      <c r="J29" s="2"/>
      <c r="K29" s="2"/>
      <c r="L29" s="2"/>
    </row>
    <row r="30" spans="7:12" x14ac:dyDescent="0.3">
      <c r="G30" s="3" t="s">
        <v>313</v>
      </c>
      <c r="H30" s="2">
        <v>4</v>
      </c>
      <c r="I30" s="2"/>
      <c r="J30" s="2"/>
      <c r="K30" s="2"/>
      <c r="L30" s="2"/>
    </row>
    <row r="31" spans="7:12" x14ac:dyDescent="0.3">
      <c r="G31" s="3" t="s">
        <v>361</v>
      </c>
      <c r="H31" s="2">
        <v>9</v>
      </c>
      <c r="I31" s="2"/>
      <c r="J31" s="2"/>
      <c r="K31" s="2"/>
      <c r="L31" s="2"/>
    </row>
    <row r="32" spans="7:12" x14ac:dyDescent="0.3">
      <c r="G32" s="3" t="s">
        <v>95</v>
      </c>
      <c r="H32" s="2">
        <v>0</v>
      </c>
      <c r="I32" s="2"/>
      <c r="J32" s="2"/>
      <c r="K32" s="2"/>
      <c r="L32" s="2"/>
    </row>
    <row r="33" spans="7:15" x14ac:dyDescent="0.3">
      <c r="G33" s="3"/>
      <c r="H33" s="2"/>
      <c r="I33" s="2"/>
      <c r="J33" s="2"/>
      <c r="K33" s="2"/>
      <c r="L33" s="2"/>
    </row>
    <row r="35" spans="7:15" x14ac:dyDescent="0.3">
      <c r="G35" s="4" t="s">
        <v>315</v>
      </c>
      <c r="H35" s="2" t="s">
        <v>98</v>
      </c>
      <c r="I35" s="2" t="s">
        <v>316</v>
      </c>
      <c r="J35" s="2" t="s">
        <v>317</v>
      </c>
      <c r="K35" s="2" t="s">
        <v>318</v>
      </c>
      <c r="L35" s="2" t="s">
        <v>319</v>
      </c>
      <c r="M35" s="2"/>
      <c r="N35" s="2"/>
      <c r="O35" s="2"/>
    </row>
    <row r="36" spans="7:15" x14ac:dyDescent="0.3">
      <c r="G36" s="3" t="s">
        <v>191</v>
      </c>
      <c r="H36" s="2">
        <v>-20.38</v>
      </c>
      <c r="I36" s="2" t="s">
        <v>362</v>
      </c>
      <c r="J36" s="2" t="s">
        <v>7</v>
      </c>
      <c r="K36" s="2" t="s">
        <v>37</v>
      </c>
      <c r="L36" s="2">
        <v>3.8899999999999997E-2</v>
      </c>
      <c r="M36" s="2" t="s">
        <v>322</v>
      </c>
      <c r="N36" s="2"/>
      <c r="O36" s="2"/>
    </row>
    <row r="37" spans="7:15" x14ac:dyDescent="0.3">
      <c r="G37" s="3" t="s">
        <v>192</v>
      </c>
      <c r="H37" s="2">
        <v>-18.989999999999998</v>
      </c>
      <c r="I37" s="2" t="s">
        <v>363</v>
      </c>
      <c r="J37" s="2" t="s">
        <v>32</v>
      </c>
      <c r="K37" s="2" t="s">
        <v>9</v>
      </c>
      <c r="L37" s="2">
        <v>5.91E-2</v>
      </c>
      <c r="M37" s="2" t="s">
        <v>325</v>
      </c>
      <c r="N37" s="2"/>
      <c r="O37" s="2"/>
    </row>
    <row r="38" spans="7:15" x14ac:dyDescent="0.3">
      <c r="G38" s="3" t="s">
        <v>193</v>
      </c>
      <c r="H38" s="2">
        <v>2.5529999999999999</v>
      </c>
      <c r="I38" s="2" t="s">
        <v>364</v>
      </c>
      <c r="J38" s="2" t="s">
        <v>32</v>
      </c>
      <c r="K38" s="2" t="s">
        <v>9</v>
      </c>
      <c r="L38" s="2">
        <v>0.98360000000000003</v>
      </c>
      <c r="M38" s="2" t="s">
        <v>339</v>
      </c>
      <c r="N38" s="2"/>
      <c r="O38" s="2"/>
    </row>
    <row r="39" spans="7:15" x14ac:dyDescent="0.3">
      <c r="G39" s="3" t="s">
        <v>194</v>
      </c>
      <c r="H39" s="2">
        <v>1.389</v>
      </c>
      <c r="I39" s="2" t="s">
        <v>365</v>
      </c>
      <c r="J39" s="2" t="s">
        <v>32</v>
      </c>
      <c r="K39" s="2" t="s">
        <v>9</v>
      </c>
      <c r="L39" s="2">
        <v>0.99729999999999996</v>
      </c>
      <c r="M39" s="2" t="s">
        <v>328</v>
      </c>
      <c r="N39" s="2"/>
      <c r="O39" s="2"/>
    </row>
    <row r="40" spans="7:15" x14ac:dyDescent="0.3">
      <c r="G40" s="3" t="s">
        <v>195</v>
      </c>
      <c r="H40" s="2">
        <v>22.93</v>
      </c>
      <c r="I40" s="2" t="s">
        <v>366</v>
      </c>
      <c r="J40" s="2" t="s">
        <v>7</v>
      </c>
      <c r="K40" s="2" t="s">
        <v>37</v>
      </c>
      <c r="L40" s="2">
        <v>1.7299999999999999E-2</v>
      </c>
      <c r="M40" s="2" t="s">
        <v>341</v>
      </c>
      <c r="N40" s="2"/>
      <c r="O40" s="2"/>
    </row>
    <row r="41" spans="7:15" x14ac:dyDescent="0.3">
      <c r="G41" s="3" t="s">
        <v>196</v>
      </c>
      <c r="H41" s="2">
        <v>21.54</v>
      </c>
      <c r="I41" s="2" t="s">
        <v>367</v>
      </c>
      <c r="J41" s="2" t="s">
        <v>7</v>
      </c>
      <c r="K41" s="2" t="s">
        <v>37</v>
      </c>
      <c r="L41" s="2">
        <v>2.7E-2</v>
      </c>
      <c r="M41" s="2" t="s">
        <v>343</v>
      </c>
      <c r="N41" s="2"/>
      <c r="O41" s="2"/>
    </row>
    <row r="42" spans="7:15" x14ac:dyDescent="0.3">
      <c r="G42" s="3"/>
      <c r="H42" s="2"/>
      <c r="I42" s="2"/>
      <c r="J42" s="2"/>
      <c r="K42" s="2"/>
      <c r="L42" s="2"/>
      <c r="M42" s="2"/>
      <c r="N42" s="2"/>
      <c r="O42" s="2"/>
    </row>
    <row r="43" spans="7:15" x14ac:dyDescent="0.3">
      <c r="G43" s="3" t="s">
        <v>62</v>
      </c>
      <c r="H43" s="2" t="s">
        <v>99</v>
      </c>
      <c r="I43" s="2" t="s">
        <v>100</v>
      </c>
      <c r="J43" s="2" t="s">
        <v>98</v>
      </c>
      <c r="K43" s="2" t="s">
        <v>101</v>
      </c>
      <c r="L43" s="2" t="s">
        <v>65</v>
      </c>
      <c r="M43" s="2" t="s">
        <v>66</v>
      </c>
      <c r="N43" s="2" t="s">
        <v>329</v>
      </c>
      <c r="O43" s="2" t="s">
        <v>86</v>
      </c>
    </row>
    <row r="44" spans="7:15" x14ac:dyDescent="0.3">
      <c r="G44" s="3" t="s">
        <v>191</v>
      </c>
      <c r="H44" s="2">
        <v>17.03</v>
      </c>
      <c r="I44" s="2">
        <v>37.409999999999997</v>
      </c>
      <c r="J44" s="2">
        <v>-20.38</v>
      </c>
      <c r="K44" s="2">
        <v>7.0869999999999997</v>
      </c>
      <c r="L44" s="2">
        <v>9</v>
      </c>
      <c r="M44" s="2">
        <v>9</v>
      </c>
      <c r="N44" s="2">
        <v>4.0659999999999998</v>
      </c>
      <c r="O44" s="2">
        <v>24</v>
      </c>
    </row>
    <row r="45" spans="7:15" x14ac:dyDescent="0.3">
      <c r="G45" s="3" t="s">
        <v>192</v>
      </c>
      <c r="H45" s="2">
        <v>17.03</v>
      </c>
      <c r="I45" s="2">
        <v>36.020000000000003</v>
      </c>
      <c r="J45" s="2">
        <v>-18.989999999999998</v>
      </c>
      <c r="K45" s="2">
        <v>7.0869999999999997</v>
      </c>
      <c r="L45" s="2">
        <v>9</v>
      </c>
      <c r="M45" s="2">
        <v>9</v>
      </c>
      <c r="N45" s="2">
        <v>3.7890000000000001</v>
      </c>
      <c r="O45" s="2">
        <v>24</v>
      </c>
    </row>
    <row r="46" spans="7:15" x14ac:dyDescent="0.3">
      <c r="G46" s="3" t="s">
        <v>193</v>
      </c>
      <c r="H46" s="2">
        <v>17.03</v>
      </c>
      <c r="I46" s="2">
        <v>14.48</v>
      </c>
      <c r="J46" s="2">
        <v>2.5529999999999999</v>
      </c>
      <c r="K46" s="2">
        <v>7.0869999999999997</v>
      </c>
      <c r="L46" s="2">
        <v>9</v>
      </c>
      <c r="M46" s="2">
        <v>9</v>
      </c>
      <c r="N46" s="2">
        <v>0.50939999999999996</v>
      </c>
      <c r="O46" s="2">
        <v>24</v>
      </c>
    </row>
    <row r="47" spans="7:15" x14ac:dyDescent="0.3">
      <c r="G47" s="3" t="s">
        <v>194</v>
      </c>
      <c r="H47" s="2">
        <v>37.409999999999997</v>
      </c>
      <c r="I47" s="2">
        <v>36.020000000000003</v>
      </c>
      <c r="J47" s="2">
        <v>1.389</v>
      </c>
      <c r="K47" s="2">
        <v>7.0869999999999997</v>
      </c>
      <c r="L47" s="2">
        <v>9</v>
      </c>
      <c r="M47" s="2">
        <v>9</v>
      </c>
      <c r="N47" s="2">
        <v>0.27710000000000001</v>
      </c>
      <c r="O47" s="2">
        <v>24</v>
      </c>
    </row>
    <row r="48" spans="7:15" x14ac:dyDescent="0.3">
      <c r="G48" s="3" t="s">
        <v>195</v>
      </c>
      <c r="H48" s="2">
        <v>37.409999999999997</v>
      </c>
      <c r="I48" s="2">
        <v>14.48</v>
      </c>
      <c r="J48" s="2">
        <v>22.93</v>
      </c>
      <c r="K48" s="2">
        <v>7.0869999999999997</v>
      </c>
      <c r="L48" s="2">
        <v>9</v>
      </c>
      <c r="M48" s="2">
        <v>9</v>
      </c>
      <c r="N48" s="2">
        <v>4.5759999999999996</v>
      </c>
      <c r="O48" s="2">
        <v>24</v>
      </c>
    </row>
    <row r="49" spans="7:15" x14ac:dyDescent="0.3">
      <c r="G49" s="3" t="s">
        <v>196</v>
      </c>
      <c r="H49" s="2">
        <v>36.020000000000003</v>
      </c>
      <c r="I49" s="2">
        <v>14.48</v>
      </c>
      <c r="J49" s="2">
        <v>21.54</v>
      </c>
      <c r="K49" s="2">
        <v>7.0869999999999997</v>
      </c>
      <c r="L49" s="2">
        <v>9</v>
      </c>
      <c r="M49" s="2">
        <v>9</v>
      </c>
      <c r="N49" s="2">
        <v>4.298</v>
      </c>
      <c r="O49" s="2">
        <v>24</v>
      </c>
    </row>
    <row r="50" spans="7:15" x14ac:dyDescent="0.3">
      <c r="G50" s="3"/>
      <c r="H50" s="2"/>
      <c r="I50" s="2"/>
      <c r="J50" s="2"/>
      <c r="K50" s="2"/>
      <c r="L50" s="2"/>
      <c r="M50" s="2"/>
      <c r="N50" s="2"/>
      <c r="O50" s="2"/>
    </row>
    <row r="51" spans="7:15" x14ac:dyDescent="0.3">
      <c r="G51" s="3"/>
      <c r="H51" s="2"/>
      <c r="I51" s="2"/>
      <c r="J51" s="2"/>
      <c r="K51" s="2"/>
      <c r="L51" s="2"/>
      <c r="M51" s="2"/>
      <c r="N51" s="2"/>
      <c r="O51" s="2"/>
    </row>
    <row r="52" spans="7:15" x14ac:dyDescent="0.3">
      <c r="G52" s="3"/>
      <c r="H52" s="2"/>
      <c r="I52" s="2"/>
      <c r="J52" s="2"/>
      <c r="K52" s="2"/>
      <c r="L52" s="2"/>
      <c r="M52" s="2"/>
      <c r="N52" s="2"/>
      <c r="O52" s="2"/>
    </row>
    <row r="53" spans="7:15" x14ac:dyDescent="0.3">
      <c r="G53" s="3"/>
      <c r="H53" s="2"/>
      <c r="I53" s="2"/>
      <c r="J53" s="2"/>
      <c r="K53" s="2"/>
      <c r="L53" s="2"/>
      <c r="M53" s="2"/>
      <c r="N53" s="2"/>
      <c r="O53" s="2"/>
    </row>
    <row r="54" spans="7:15" x14ac:dyDescent="0.3">
      <c r="G54" s="3"/>
      <c r="H54" s="2"/>
      <c r="I54" s="2"/>
      <c r="J54" s="2"/>
      <c r="K54" s="2"/>
      <c r="L54" s="2"/>
      <c r="M54" s="2"/>
      <c r="N54" s="2"/>
      <c r="O54" s="2"/>
    </row>
  </sheetData>
  <mergeCells count="1">
    <mergeCell ref="B1:E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7755-CE62-44AB-8D6F-9141B52D479B}">
  <dimension ref="A1:O54"/>
  <sheetViews>
    <sheetView workbookViewId="0">
      <selection activeCell="C11" sqref="C11"/>
    </sheetView>
  </sheetViews>
  <sheetFormatPr defaultRowHeight="14.4" x14ac:dyDescent="0.3"/>
  <cols>
    <col min="7" max="7" width="34.44140625" bestFit="1" customWidth="1"/>
    <col min="11" max="11" width="21.33203125" bestFit="1" customWidth="1"/>
  </cols>
  <sheetData>
    <row r="1" spans="1:12" x14ac:dyDescent="0.3">
      <c r="B1" s="29" t="s">
        <v>165</v>
      </c>
      <c r="C1" s="29"/>
      <c r="D1" s="29"/>
      <c r="E1" s="29"/>
      <c r="H1" s="5" t="s">
        <v>177</v>
      </c>
      <c r="I1" s="4" t="s">
        <v>186</v>
      </c>
      <c r="J1" s="4" t="s">
        <v>187</v>
      </c>
      <c r="K1" s="5" t="s">
        <v>188</v>
      </c>
    </row>
    <row r="2" spans="1:12" x14ac:dyDescent="0.3">
      <c r="B2" s="5" t="s">
        <v>177</v>
      </c>
      <c r="C2" s="4" t="s">
        <v>186</v>
      </c>
      <c r="D2" s="4" t="s">
        <v>187</v>
      </c>
      <c r="E2" s="5" t="s">
        <v>188</v>
      </c>
      <c r="G2" s="4" t="s">
        <v>2</v>
      </c>
      <c r="H2" s="2"/>
      <c r="I2" s="2"/>
      <c r="J2" s="2"/>
      <c r="K2" s="2"/>
    </row>
    <row r="3" spans="1:12" x14ac:dyDescent="0.3">
      <c r="A3" s="21" t="s">
        <v>289</v>
      </c>
      <c r="B3" s="21">
        <f>ABS((B4-C4)/SQRT(((B6-1)*B5*B5*B6+(C6-1)*C5*C5*C6)/(B6+C6-2)))</f>
        <v>0.46993717071511343</v>
      </c>
      <c r="C3" s="21">
        <f>ABS((C4-D4)/SQRT(((C6-1)*C5*C5*C6+(D6-1)*D5*D5*D6)/(C6+D6-2)))</f>
        <v>0.10335079051665384</v>
      </c>
      <c r="D3" s="21">
        <f>ABS((D4-E4)/SQRT(((D6-1)*D5*D5*D6+(E6-1)*E5*E5*E6)/(D6+E6-2)))</f>
        <v>0.37474094465440477</v>
      </c>
      <c r="E3" s="21">
        <f>ABS((E4-B4)/SQRT(((E6-1)*E5*E5*E6+(B6-1)*B5*B5*B6)/(E6+B6-2)))</f>
        <v>0.8043447264038015</v>
      </c>
      <c r="G3" s="3" t="s">
        <v>3</v>
      </c>
      <c r="H3" s="2">
        <v>0.24049999999999999</v>
      </c>
      <c r="I3" s="2">
        <v>0.12759999999999999</v>
      </c>
      <c r="J3" s="2">
        <v>0.2681</v>
      </c>
      <c r="K3" s="2">
        <v>0.17469999999999999</v>
      </c>
    </row>
    <row r="4" spans="1:12" x14ac:dyDescent="0.3">
      <c r="A4" s="22" t="s">
        <v>288</v>
      </c>
      <c r="B4" s="22">
        <f t="shared" ref="B4:E4" si="0">AVERAGE(B7:B999)</f>
        <v>20.937470274990329</v>
      </c>
      <c r="C4" s="22">
        <f t="shared" si="0"/>
        <v>16.376553424151162</v>
      </c>
      <c r="D4" s="22">
        <f t="shared" si="0"/>
        <v>15.616784293602867</v>
      </c>
      <c r="E4" s="22">
        <f t="shared" si="0"/>
        <v>12.461650258133396</v>
      </c>
      <c r="G4" s="3" t="s">
        <v>4</v>
      </c>
      <c r="H4" s="2" t="s">
        <v>5</v>
      </c>
      <c r="I4" s="2" t="s">
        <v>5</v>
      </c>
      <c r="J4" s="2">
        <v>6.1400000000000003E-2</v>
      </c>
      <c r="K4" s="2" t="s">
        <v>5</v>
      </c>
    </row>
    <row r="5" spans="1:12" x14ac:dyDescent="0.3">
      <c r="A5" s="22" t="s">
        <v>230</v>
      </c>
      <c r="B5" s="22">
        <f t="shared" ref="B5:E5" si="1">STDEV(B7:B999)/SQRT(B6)</f>
        <v>4.1704259157586971</v>
      </c>
      <c r="C5" s="22">
        <f t="shared" si="1"/>
        <v>1.8813874466339822</v>
      </c>
      <c r="D5" s="22">
        <f t="shared" si="1"/>
        <v>2.9102976949485626</v>
      </c>
      <c r="E5" s="22">
        <f t="shared" si="1"/>
        <v>2.6987179007862161</v>
      </c>
      <c r="G5" s="3" t="s">
        <v>6</v>
      </c>
      <c r="H5" s="2" t="s">
        <v>7</v>
      </c>
      <c r="I5" s="2" t="s">
        <v>7</v>
      </c>
      <c r="J5" s="2" t="s">
        <v>7</v>
      </c>
      <c r="K5" s="2" t="s">
        <v>7</v>
      </c>
    </row>
    <row r="6" spans="1:12" x14ac:dyDescent="0.3">
      <c r="A6" s="22" t="s">
        <v>231</v>
      </c>
      <c r="B6" s="22">
        <f t="shared" ref="B6:E6" si="2">COUNT(B7:B999)</f>
        <v>9</v>
      </c>
      <c r="C6" s="22">
        <f t="shared" si="2"/>
        <v>9</v>
      </c>
      <c r="D6" s="22">
        <f t="shared" si="2"/>
        <v>9</v>
      </c>
      <c r="E6" s="22">
        <f t="shared" si="2"/>
        <v>9</v>
      </c>
      <c r="G6" s="3" t="s">
        <v>8</v>
      </c>
      <c r="H6" s="2" t="s">
        <v>9</v>
      </c>
      <c r="I6" s="2" t="s">
        <v>9</v>
      </c>
      <c r="J6" s="2" t="s">
        <v>9</v>
      </c>
      <c r="K6" s="2" t="s">
        <v>9</v>
      </c>
    </row>
    <row r="7" spans="1:12" x14ac:dyDescent="0.3">
      <c r="B7">
        <v>20.234410079527979</v>
      </c>
      <c r="C7">
        <v>10.615773874038181</v>
      </c>
      <c r="D7">
        <v>13.372966483181099</v>
      </c>
      <c r="E7">
        <v>17.042331688270199</v>
      </c>
    </row>
    <row r="8" spans="1:12" x14ac:dyDescent="0.3">
      <c r="B8">
        <v>25.7047084825494</v>
      </c>
      <c r="C8">
        <v>15.585727136874901</v>
      </c>
      <c r="D8">
        <v>16.289398915754582</v>
      </c>
      <c r="E8">
        <v>19.400650841631119</v>
      </c>
      <c r="G8" s="4" t="s">
        <v>76</v>
      </c>
      <c r="H8" s="2"/>
      <c r="I8" s="2"/>
      <c r="J8" s="2"/>
      <c r="K8" s="2"/>
      <c r="L8" s="2"/>
    </row>
    <row r="9" spans="1:12" x14ac:dyDescent="0.3">
      <c r="B9">
        <v>23.08413940530426</v>
      </c>
      <c r="C9">
        <v>20.338130081487122</v>
      </c>
      <c r="D9">
        <v>30.564400102182784</v>
      </c>
      <c r="E9">
        <v>28.517021803804258</v>
      </c>
      <c r="G9" s="3" t="s">
        <v>77</v>
      </c>
      <c r="H9" s="2" t="s">
        <v>32</v>
      </c>
      <c r="I9" s="2"/>
      <c r="J9" s="2"/>
      <c r="K9" s="2"/>
      <c r="L9" s="2"/>
    </row>
    <row r="10" spans="1:12" x14ac:dyDescent="0.3">
      <c r="B10">
        <v>14.661841168358221</v>
      </c>
      <c r="C10">
        <v>19.066661681690821</v>
      </c>
      <c r="D10">
        <v>10.967052995082181</v>
      </c>
      <c r="E10">
        <v>4.2342462158120764</v>
      </c>
      <c r="G10" s="3" t="s">
        <v>78</v>
      </c>
      <c r="H10" s="2">
        <v>1.49</v>
      </c>
      <c r="I10" s="2"/>
      <c r="J10" s="2"/>
      <c r="K10" s="2"/>
      <c r="L10" s="2"/>
    </row>
    <row r="11" spans="1:12" x14ac:dyDescent="0.3">
      <c r="B11">
        <v>50.311454284953783</v>
      </c>
      <c r="C11">
        <v>7.27493098340502</v>
      </c>
      <c r="D11">
        <v>8.5301093203253409</v>
      </c>
      <c r="E11">
        <v>11.4797787838893</v>
      </c>
      <c r="G11" s="3" t="s">
        <v>4</v>
      </c>
      <c r="H11" s="2">
        <v>0.25590000000000002</v>
      </c>
      <c r="I11" s="2"/>
      <c r="J11" s="2"/>
      <c r="K11" s="2"/>
      <c r="L11" s="2"/>
    </row>
    <row r="12" spans="1:12" x14ac:dyDescent="0.3">
      <c r="B12">
        <v>20.832616946748779</v>
      </c>
      <c r="C12">
        <v>20.48689004353578</v>
      </c>
      <c r="D12">
        <v>30.118661935661702</v>
      </c>
      <c r="E12">
        <v>7.4945395105501795</v>
      </c>
      <c r="G12" s="3" t="s">
        <v>8</v>
      </c>
      <c r="H12" s="2" t="s">
        <v>9</v>
      </c>
      <c r="I12" s="2"/>
      <c r="J12" s="2"/>
      <c r="K12" s="2"/>
      <c r="L12" s="2"/>
    </row>
    <row r="13" spans="1:12" x14ac:dyDescent="0.3">
      <c r="B13">
        <v>6.2150938248760195</v>
      </c>
      <c r="C13">
        <v>12.1314641385699</v>
      </c>
      <c r="D13">
        <v>8.2133217547752011</v>
      </c>
      <c r="E13">
        <v>5.1730844025487137</v>
      </c>
      <c r="G13" s="3" t="s">
        <v>79</v>
      </c>
      <c r="H13" s="2" t="s">
        <v>32</v>
      </c>
      <c r="I13" s="2"/>
      <c r="J13" s="2"/>
      <c r="K13" s="2"/>
      <c r="L13" s="2"/>
    </row>
    <row r="14" spans="1:12" x14ac:dyDescent="0.3">
      <c r="B14">
        <v>13.15337061854208</v>
      </c>
      <c r="C14">
        <v>25.338939431547963</v>
      </c>
      <c r="D14">
        <v>12.94653274121274</v>
      </c>
      <c r="E14">
        <v>5.3842860766947238</v>
      </c>
      <c r="G14" s="3" t="s">
        <v>80</v>
      </c>
      <c r="H14" s="2">
        <v>0.63429999999999997</v>
      </c>
      <c r="I14" s="2"/>
      <c r="J14" s="2"/>
      <c r="K14" s="2"/>
      <c r="L14" s="2"/>
    </row>
    <row r="15" spans="1:12" x14ac:dyDescent="0.3">
      <c r="B15">
        <v>14.23959766405242</v>
      </c>
      <c r="C15">
        <v>16.55046344621076</v>
      </c>
      <c r="D15">
        <v>9.5486143942501798</v>
      </c>
      <c r="E15" s="18">
        <v>13.428913</v>
      </c>
      <c r="G15" s="3" t="s">
        <v>81</v>
      </c>
      <c r="H15" s="2">
        <v>0.157</v>
      </c>
      <c r="I15" s="2"/>
      <c r="J15" s="2"/>
      <c r="K15" s="2"/>
      <c r="L15" s="2"/>
    </row>
    <row r="16" spans="1:12" x14ac:dyDescent="0.3">
      <c r="G16" s="3"/>
      <c r="H16" s="2"/>
      <c r="I16" s="2"/>
      <c r="J16" s="2"/>
      <c r="K16" s="2"/>
      <c r="L16" s="2"/>
    </row>
    <row r="17" spans="7:12" x14ac:dyDescent="0.3">
      <c r="G17" s="3" t="s">
        <v>82</v>
      </c>
      <c r="H17" s="2"/>
      <c r="I17" s="2"/>
      <c r="J17" s="2"/>
      <c r="K17" s="2"/>
      <c r="L17" s="2"/>
    </row>
    <row r="18" spans="7:12" x14ac:dyDescent="0.3">
      <c r="G18" s="3" t="s">
        <v>78</v>
      </c>
      <c r="H18" s="2">
        <v>1.4690000000000001</v>
      </c>
      <c r="I18" s="2"/>
      <c r="J18" s="2"/>
      <c r="K18" s="2"/>
      <c r="L18" s="2"/>
    </row>
    <row r="19" spans="7:12" x14ac:dyDescent="0.3">
      <c r="G19" s="3" t="s">
        <v>4</v>
      </c>
      <c r="H19" s="2">
        <v>0.22009999999999999</v>
      </c>
      <c r="I19" s="2"/>
      <c r="J19" s="2"/>
      <c r="K19" s="2"/>
      <c r="L19" s="2"/>
    </row>
    <row r="20" spans="7:12" x14ac:dyDescent="0.3">
      <c r="G20" s="3" t="s">
        <v>8</v>
      </c>
      <c r="H20" s="2" t="s">
        <v>9</v>
      </c>
      <c r="I20" s="2"/>
      <c r="J20" s="2"/>
      <c r="K20" s="2"/>
      <c r="L20" s="2"/>
    </row>
    <row r="21" spans="7:12" x14ac:dyDescent="0.3">
      <c r="G21" s="3" t="s">
        <v>83</v>
      </c>
      <c r="H21" s="2" t="s">
        <v>32</v>
      </c>
      <c r="I21" s="2"/>
      <c r="J21" s="2"/>
      <c r="K21" s="2"/>
      <c r="L21" s="2"/>
    </row>
    <row r="22" spans="7:12" x14ac:dyDescent="0.3">
      <c r="G22" s="3" t="s">
        <v>81</v>
      </c>
      <c r="H22" s="2">
        <v>0.29220000000000002</v>
      </c>
      <c r="I22" s="2"/>
      <c r="J22" s="2"/>
      <c r="K22" s="2"/>
      <c r="L22" s="2"/>
    </row>
    <row r="23" spans="7:12" x14ac:dyDescent="0.3">
      <c r="G23" s="3"/>
      <c r="H23" s="2"/>
      <c r="I23" s="2"/>
      <c r="J23" s="2"/>
      <c r="K23" s="2"/>
      <c r="L23" s="2"/>
    </row>
    <row r="24" spans="7:12" x14ac:dyDescent="0.3">
      <c r="G24" s="3" t="s">
        <v>84</v>
      </c>
      <c r="H24" s="2" t="s">
        <v>85</v>
      </c>
      <c r="I24" s="2" t="s">
        <v>86</v>
      </c>
      <c r="J24" s="2" t="s">
        <v>87</v>
      </c>
      <c r="K24" s="2" t="s">
        <v>88</v>
      </c>
      <c r="L24" s="2" t="s">
        <v>4</v>
      </c>
    </row>
    <row r="25" spans="7:12" x14ac:dyDescent="0.3">
      <c r="G25" s="3" t="s">
        <v>96</v>
      </c>
      <c r="H25" s="2">
        <v>330.3</v>
      </c>
      <c r="I25" s="2">
        <v>3</v>
      </c>
      <c r="J25" s="2">
        <v>110.1</v>
      </c>
      <c r="K25" s="2" t="s">
        <v>197</v>
      </c>
      <c r="L25" s="2" t="s">
        <v>198</v>
      </c>
    </row>
    <row r="26" spans="7:12" x14ac:dyDescent="0.3">
      <c r="G26" s="3" t="s">
        <v>97</v>
      </c>
      <c r="H26" s="2">
        <v>868.3</v>
      </c>
      <c r="I26" s="2">
        <v>8</v>
      </c>
      <c r="J26" s="2">
        <v>108.5</v>
      </c>
      <c r="K26" s="2" t="s">
        <v>199</v>
      </c>
      <c r="L26" s="2" t="s">
        <v>200</v>
      </c>
    </row>
    <row r="27" spans="7:12" x14ac:dyDescent="0.3">
      <c r="G27" s="3" t="s">
        <v>93</v>
      </c>
      <c r="H27" s="2">
        <v>1773</v>
      </c>
      <c r="I27" s="2">
        <v>24</v>
      </c>
      <c r="J27" s="2">
        <v>73.87</v>
      </c>
      <c r="K27" s="2"/>
      <c r="L27" s="2"/>
    </row>
    <row r="28" spans="7:12" x14ac:dyDescent="0.3">
      <c r="G28" s="3" t="s">
        <v>94</v>
      </c>
      <c r="H28" s="2">
        <v>2972</v>
      </c>
      <c r="I28" s="2">
        <v>35</v>
      </c>
      <c r="J28" s="2"/>
      <c r="K28" s="2"/>
      <c r="L28" s="2"/>
    </row>
    <row r="29" spans="7:12" x14ac:dyDescent="0.3">
      <c r="G29" s="3"/>
      <c r="H29" s="2"/>
      <c r="I29" s="2"/>
      <c r="J29" s="2"/>
      <c r="K29" s="2"/>
      <c r="L29" s="2"/>
    </row>
    <row r="30" spans="7:12" x14ac:dyDescent="0.3">
      <c r="G30" s="3" t="s">
        <v>55</v>
      </c>
      <c r="H30" s="2"/>
      <c r="I30" s="2"/>
      <c r="J30" s="2"/>
      <c r="K30" s="2"/>
      <c r="L30" s="2"/>
    </row>
    <row r="31" spans="7:12" x14ac:dyDescent="0.3">
      <c r="G31" s="3" t="s">
        <v>56</v>
      </c>
      <c r="H31" s="2">
        <v>4</v>
      </c>
      <c r="I31" s="2"/>
      <c r="J31" s="2"/>
      <c r="K31" s="2"/>
      <c r="L31" s="2"/>
    </row>
    <row r="32" spans="7:12" x14ac:dyDescent="0.3">
      <c r="G32" s="3" t="s">
        <v>57</v>
      </c>
      <c r="H32" s="2">
        <v>9</v>
      </c>
      <c r="I32" s="2"/>
      <c r="J32" s="2"/>
      <c r="K32" s="2"/>
      <c r="L32" s="2"/>
    </row>
    <row r="33" spans="7:15" x14ac:dyDescent="0.3">
      <c r="G33" s="3" t="s">
        <v>95</v>
      </c>
      <c r="H33" s="2">
        <v>0</v>
      </c>
      <c r="I33" s="2"/>
      <c r="J33" s="2"/>
      <c r="K33" s="2"/>
      <c r="L33" s="2"/>
    </row>
    <row r="35" spans="7:15" x14ac:dyDescent="0.3">
      <c r="G35" s="4"/>
    </row>
    <row r="36" spans="7:15" x14ac:dyDescent="0.3">
      <c r="G36" s="3"/>
      <c r="H36" s="2"/>
      <c r="I36" s="2"/>
      <c r="J36" s="2"/>
      <c r="K36" s="2"/>
      <c r="L36" s="2"/>
      <c r="M36" s="2"/>
      <c r="N36" s="2"/>
      <c r="O36" s="2"/>
    </row>
    <row r="37" spans="7:15" x14ac:dyDescent="0.3">
      <c r="G37" s="3"/>
      <c r="H37" s="2"/>
      <c r="I37" s="2"/>
      <c r="J37" s="2"/>
      <c r="K37" s="2"/>
      <c r="L37" s="2"/>
      <c r="M37" s="2"/>
      <c r="N37" s="2"/>
      <c r="O37" s="2"/>
    </row>
    <row r="38" spans="7:15" x14ac:dyDescent="0.3">
      <c r="G38" s="3"/>
      <c r="H38" s="2"/>
      <c r="I38" s="2"/>
      <c r="J38" s="2"/>
      <c r="K38" s="2"/>
      <c r="L38" s="2"/>
      <c r="M38" s="2"/>
      <c r="N38" s="2"/>
      <c r="O38" s="2"/>
    </row>
    <row r="39" spans="7:15" x14ac:dyDescent="0.3">
      <c r="G39" s="3"/>
      <c r="H39" s="2"/>
      <c r="I39" s="2"/>
      <c r="J39" s="2"/>
      <c r="K39" s="2"/>
      <c r="L39" s="2"/>
      <c r="M39" s="2"/>
      <c r="N39" s="2"/>
      <c r="O39" s="2"/>
    </row>
    <row r="40" spans="7:15" x14ac:dyDescent="0.3">
      <c r="G40" s="3"/>
      <c r="H40" s="2"/>
      <c r="I40" s="2"/>
      <c r="J40" s="2"/>
      <c r="K40" s="2"/>
      <c r="L40" s="2"/>
      <c r="M40" s="2"/>
      <c r="N40" s="2"/>
      <c r="O40" s="2"/>
    </row>
    <row r="41" spans="7:15" x14ac:dyDescent="0.3">
      <c r="G41" s="3"/>
      <c r="H41" s="2"/>
      <c r="I41" s="2"/>
      <c r="J41" s="2"/>
      <c r="K41" s="2"/>
      <c r="L41" s="2"/>
      <c r="M41" s="2"/>
      <c r="N41" s="2"/>
      <c r="O41" s="2"/>
    </row>
    <row r="42" spans="7:15" x14ac:dyDescent="0.3">
      <c r="G42" s="3"/>
      <c r="H42" s="2"/>
      <c r="I42" s="2"/>
      <c r="J42" s="2"/>
      <c r="K42" s="2"/>
      <c r="L42" s="2"/>
      <c r="M42" s="2"/>
      <c r="N42" s="2"/>
      <c r="O42" s="2"/>
    </row>
    <row r="43" spans="7:15" x14ac:dyDescent="0.3">
      <c r="G43" s="3"/>
      <c r="H43" s="2"/>
      <c r="I43" s="2"/>
      <c r="J43" s="2"/>
      <c r="K43" s="2"/>
      <c r="L43" s="2"/>
      <c r="M43" s="2"/>
      <c r="N43" s="2"/>
      <c r="O43" s="2"/>
    </row>
    <row r="44" spans="7:15" x14ac:dyDescent="0.3">
      <c r="G44" s="3"/>
      <c r="H44" s="2"/>
      <c r="I44" s="2"/>
      <c r="J44" s="2"/>
      <c r="K44" s="2"/>
      <c r="L44" s="2"/>
      <c r="M44" s="2"/>
      <c r="N44" s="2"/>
      <c r="O44" s="2"/>
    </row>
    <row r="45" spans="7:15" x14ac:dyDescent="0.3">
      <c r="G45" s="3"/>
      <c r="H45" s="2"/>
      <c r="I45" s="2"/>
      <c r="J45" s="2"/>
      <c r="K45" s="2"/>
      <c r="L45" s="2"/>
      <c r="M45" s="2"/>
      <c r="N45" s="2"/>
      <c r="O45" s="2"/>
    </row>
    <row r="46" spans="7:15" x14ac:dyDescent="0.3">
      <c r="G46" s="3"/>
      <c r="H46" s="2"/>
      <c r="I46" s="2"/>
      <c r="J46" s="2"/>
      <c r="K46" s="2"/>
      <c r="L46" s="2"/>
      <c r="M46" s="2"/>
      <c r="N46" s="2"/>
      <c r="O46" s="2"/>
    </row>
    <row r="47" spans="7:15" x14ac:dyDescent="0.3">
      <c r="G47" s="3"/>
      <c r="H47" s="2"/>
      <c r="I47" s="2"/>
      <c r="J47" s="2"/>
      <c r="K47" s="2"/>
      <c r="L47" s="2"/>
      <c r="M47" s="2"/>
      <c r="N47" s="2"/>
      <c r="O47" s="2"/>
    </row>
    <row r="48" spans="7:15" x14ac:dyDescent="0.3">
      <c r="G48" s="3"/>
      <c r="H48" s="2"/>
      <c r="I48" s="2"/>
      <c r="J48" s="2"/>
      <c r="K48" s="2"/>
      <c r="L48" s="2"/>
      <c r="M48" s="2"/>
      <c r="N48" s="2"/>
      <c r="O48" s="2"/>
    </row>
    <row r="49" spans="7:15" x14ac:dyDescent="0.3">
      <c r="G49" s="3"/>
      <c r="H49" s="2"/>
      <c r="I49" s="2"/>
      <c r="J49" s="2"/>
      <c r="K49" s="2"/>
      <c r="L49" s="2"/>
      <c r="M49" s="2"/>
      <c r="N49" s="2"/>
      <c r="O49" s="2"/>
    </row>
    <row r="50" spans="7:15" x14ac:dyDescent="0.3">
      <c r="G50" s="3"/>
      <c r="H50" s="2"/>
      <c r="I50" s="2"/>
      <c r="J50" s="2"/>
      <c r="K50" s="2"/>
      <c r="L50" s="2"/>
      <c r="M50" s="2"/>
      <c r="N50" s="2"/>
      <c r="O50" s="2"/>
    </row>
    <row r="51" spans="7:15" x14ac:dyDescent="0.3">
      <c r="G51" s="3"/>
      <c r="H51" s="2"/>
      <c r="I51" s="2"/>
      <c r="J51" s="2"/>
      <c r="K51" s="2"/>
      <c r="L51" s="2"/>
      <c r="M51" s="2"/>
      <c r="N51" s="2"/>
      <c r="O51" s="2"/>
    </row>
    <row r="52" spans="7:15" x14ac:dyDescent="0.3">
      <c r="G52" s="3"/>
      <c r="H52" s="2"/>
      <c r="I52" s="2"/>
      <c r="J52" s="2"/>
      <c r="K52" s="2"/>
      <c r="L52" s="2"/>
      <c r="M52" s="2"/>
      <c r="N52" s="2"/>
      <c r="O52" s="2"/>
    </row>
    <row r="53" spans="7:15" x14ac:dyDescent="0.3">
      <c r="G53" s="3"/>
      <c r="H53" s="2"/>
      <c r="I53" s="2"/>
      <c r="J53" s="2"/>
      <c r="K53" s="2"/>
      <c r="L53" s="2"/>
      <c r="M53" s="2"/>
      <c r="N53" s="2"/>
      <c r="O53" s="2"/>
    </row>
    <row r="54" spans="7:15" x14ac:dyDescent="0.3">
      <c r="G54" s="3"/>
      <c r="H54" s="2"/>
      <c r="I54" s="2"/>
      <c r="J54" s="2"/>
      <c r="K54" s="2"/>
      <c r="L54" s="2"/>
      <c r="M54" s="2"/>
      <c r="N54" s="2"/>
      <c r="O54" s="2"/>
    </row>
  </sheetData>
  <mergeCells count="1">
    <mergeCell ref="B1:E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AAC27-9BC5-456A-B993-CC0297801883}">
  <dimension ref="A1:L39"/>
  <sheetViews>
    <sheetView workbookViewId="0">
      <selection activeCell="C11" sqref="C11"/>
    </sheetView>
  </sheetViews>
  <sheetFormatPr defaultRowHeight="14.4" x14ac:dyDescent="0.3"/>
  <cols>
    <col min="7" max="7" width="32.88671875" bestFit="1" customWidth="1"/>
  </cols>
  <sheetData>
    <row r="1" spans="1:11" x14ac:dyDescent="0.3">
      <c r="B1" s="29" t="s">
        <v>166</v>
      </c>
      <c r="C1" s="29"/>
      <c r="D1" s="29"/>
      <c r="E1" s="29"/>
      <c r="H1" s="5" t="s">
        <v>177</v>
      </c>
      <c r="I1" s="5" t="s">
        <v>178</v>
      </c>
      <c r="J1" s="5" t="s">
        <v>179</v>
      </c>
      <c r="K1" s="5" t="s">
        <v>180</v>
      </c>
    </row>
    <row r="2" spans="1:11" x14ac:dyDescent="0.3">
      <c r="B2" s="5" t="s">
        <v>177</v>
      </c>
      <c r="C2" s="5" t="s">
        <v>178</v>
      </c>
      <c r="D2" s="5" t="s">
        <v>179</v>
      </c>
      <c r="E2" s="5" t="s">
        <v>180</v>
      </c>
      <c r="G2" s="4" t="s">
        <v>2</v>
      </c>
      <c r="H2" s="2"/>
      <c r="I2" s="2"/>
      <c r="J2" s="2"/>
      <c r="K2" s="2"/>
    </row>
    <row r="3" spans="1:11" x14ac:dyDescent="0.3">
      <c r="A3" s="21" t="s">
        <v>289</v>
      </c>
      <c r="B3" s="21">
        <f>ABS((B4-C4)/SQRT(((B6-1)*B5*B5*B6+(C6-1)*C5*C5*C6)/(B6+C6-2)))</f>
        <v>0.11215382520230387</v>
      </c>
      <c r="C3" s="21">
        <f>ABS((C4-D4)/SQRT(((C6-1)*C5*C5*C6+(D6-1)*D5*D5*D6)/(C6+D6-2)))</f>
        <v>1.9783685533569646</v>
      </c>
      <c r="D3" s="21">
        <f>ABS((D4-E4)/SQRT(((D6-1)*D5*D5*D6+(E6-1)*E5*E5*E6)/(D6+E6-2)))</f>
        <v>1.7841641795044385</v>
      </c>
      <c r="E3" s="21">
        <f>ABS((E4-B4)/SQRT(((E6-1)*E5*E5*E6+(B6-1)*B5*B5*B6)/(E6+B6-2)))</f>
        <v>6.2609293855086217E-3</v>
      </c>
      <c r="G3" s="3" t="s">
        <v>3</v>
      </c>
      <c r="H3" s="2">
        <v>0.3861</v>
      </c>
      <c r="I3" s="2">
        <v>0.22470000000000001</v>
      </c>
      <c r="J3" s="2">
        <v>0.30740000000000001</v>
      </c>
      <c r="K3" s="2">
        <v>0.214</v>
      </c>
    </row>
    <row r="4" spans="1:11" x14ac:dyDescent="0.3">
      <c r="A4" s="22" t="s">
        <v>288</v>
      </c>
      <c r="B4" s="22">
        <f t="shared" ref="B4:E4" si="0">AVERAGE(B7:B999)</f>
        <v>2.1142850352251261</v>
      </c>
      <c r="C4" s="22">
        <f t="shared" si="0"/>
        <v>1.8512411285740569</v>
      </c>
      <c r="D4" s="22">
        <f t="shared" si="0"/>
        <v>6.7469941931962554</v>
      </c>
      <c r="E4" s="22">
        <f t="shared" si="0"/>
        <v>2.0987401626681366</v>
      </c>
      <c r="G4" s="3" t="s">
        <v>4</v>
      </c>
      <c r="H4" s="2">
        <v>5.4999999999999997E-3</v>
      </c>
      <c r="I4" s="2" t="s">
        <v>5</v>
      </c>
      <c r="J4" s="2">
        <v>7.9500000000000001E-2</v>
      </c>
      <c r="K4" s="2" t="s">
        <v>5</v>
      </c>
    </row>
    <row r="5" spans="1:11" x14ac:dyDescent="0.3">
      <c r="A5" s="22" t="s">
        <v>230</v>
      </c>
      <c r="B5" s="22">
        <f t="shared" ref="B5:E5" si="1">STDEV(B7:B999)/SQRT(B6)</f>
        <v>1.1721170813399435</v>
      </c>
      <c r="C5" s="22">
        <f t="shared" si="1"/>
        <v>0.67805008360940078</v>
      </c>
      <c r="D5" s="22">
        <f t="shared" si="1"/>
        <v>1.2575896464517009</v>
      </c>
      <c r="E5" s="22">
        <f t="shared" si="1"/>
        <v>0.82520876420421418</v>
      </c>
      <c r="G5" s="3" t="s">
        <v>6</v>
      </c>
      <c r="H5" s="2" t="s">
        <v>32</v>
      </c>
      <c r="I5" s="2" t="s">
        <v>7</v>
      </c>
      <c r="J5" s="2" t="s">
        <v>7</v>
      </c>
      <c r="K5" s="2" t="s">
        <v>7</v>
      </c>
    </row>
    <row r="6" spans="1:11" x14ac:dyDescent="0.3">
      <c r="A6" s="22" t="s">
        <v>231</v>
      </c>
      <c r="B6" s="22">
        <f t="shared" ref="B6:E6" si="2">COUNT(B7:B999)</f>
        <v>6</v>
      </c>
      <c r="C6" s="22">
        <f t="shared" si="2"/>
        <v>6</v>
      </c>
      <c r="D6" s="22">
        <f t="shared" si="2"/>
        <v>6</v>
      </c>
      <c r="E6" s="22">
        <f t="shared" si="2"/>
        <v>6</v>
      </c>
      <c r="G6" s="3" t="s">
        <v>8</v>
      </c>
      <c r="H6" s="2" t="s">
        <v>33</v>
      </c>
      <c r="I6" s="2" t="s">
        <v>9</v>
      </c>
      <c r="J6" s="2" t="s">
        <v>9</v>
      </c>
      <c r="K6" s="2" t="s">
        <v>9</v>
      </c>
    </row>
    <row r="7" spans="1:11" x14ac:dyDescent="0.3">
      <c r="B7">
        <v>7.890722507280544</v>
      </c>
      <c r="C7">
        <v>4.2013311148086521</v>
      </c>
      <c r="D7">
        <v>12.385575589459085</v>
      </c>
      <c r="E7">
        <v>2.1078907225072805</v>
      </c>
    </row>
    <row r="8" spans="1:11" x14ac:dyDescent="0.3">
      <c r="B8">
        <v>1.7334627652198031</v>
      </c>
      <c r="C8">
        <v>2.7458050201081683</v>
      </c>
      <c r="D8">
        <v>6.9477187630009363</v>
      </c>
      <c r="E8">
        <v>5.3120665742024968</v>
      </c>
      <c r="G8" s="4" t="s">
        <v>51</v>
      </c>
      <c r="H8" s="2"/>
    </row>
    <row r="9" spans="1:11" x14ac:dyDescent="0.3">
      <c r="B9">
        <v>0.3018867924528239</v>
      </c>
      <c r="C9">
        <v>2.8706143392039936</v>
      </c>
      <c r="D9">
        <v>6.5594231035917359</v>
      </c>
      <c r="E9">
        <v>3.6194702537789487</v>
      </c>
      <c r="G9" s="3" t="s">
        <v>4</v>
      </c>
      <c r="H9" s="2">
        <v>5.7000000000000002E-3</v>
      </c>
    </row>
    <row r="10" spans="1:11" x14ac:dyDescent="0.3">
      <c r="B10">
        <v>0.92926490984743415</v>
      </c>
      <c r="C10">
        <v>0</v>
      </c>
      <c r="D10">
        <v>5.5609485508251284</v>
      </c>
      <c r="E10">
        <v>0.33282485092220254</v>
      </c>
      <c r="G10" s="3" t="s">
        <v>35</v>
      </c>
      <c r="H10" s="2" t="s">
        <v>36</v>
      </c>
    </row>
    <row r="11" spans="1:11" x14ac:dyDescent="0.3">
      <c r="B11">
        <v>1.1785912368275095</v>
      </c>
      <c r="C11">
        <v>0.4298987657745042</v>
      </c>
      <c r="D11">
        <v>5.9631119123561227</v>
      </c>
      <c r="E11">
        <v>0.95673876871880192</v>
      </c>
      <c r="G11" s="3" t="s">
        <v>8</v>
      </c>
      <c r="H11" s="2" t="s">
        <v>33</v>
      </c>
    </row>
    <row r="12" spans="1:11" x14ac:dyDescent="0.3">
      <c r="B12">
        <v>0.65178199972264239</v>
      </c>
      <c r="C12">
        <v>0.85979753154902239</v>
      </c>
      <c r="D12">
        <v>3.0651872399445219</v>
      </c>
      <c r="E12">
        <v>0.26344980587909045</v>
      </c>
      <c r="G12" s="3" t="s">
        <v>52</v>
      </c>
      <c r="H12" s="2" t="s">
        <v>7</v>
      </c>
    </row>
    <row r="13" spans="1:11" x14ac:dyDescent="0.3">
      <c r="G13" s="3" t="s">
        <v>53</v>
      </c>
      <c r="H13" s="2">
        <v>4</v>
      </c>
    </row>
    <row r="14" spans="1:11" x14ac:dyDescent="0.3">
      <c r="G14" s="3" t="s">
        <v>54</v>
      </c>
      <c r="H14" s="2">
        <v>11</v>
      </c>
    </row>
    <row r="15" spans="1:11" x14ac:dyDescent="0.3">
      <c r="G15" s="3"/>
      <c r="H15" s="2"/>
    </row>
    <row r="16" spans="1:11" x14ac:dyDescent="0.3">
      <c r="G16" s="3" t="s">
        <v>55</v>
      </c>
      <c r="H16" s="2"/>
    </row>
    <row r="17" spans="7:12" x14ac:dyDescent="0.3">
      <c r="G17" s="3" t="s">
        <v>56</v>
      </c>
      <c r="H17" s="2">
        <v>4</v>
      </c>
    </row>
    <row r="18" spans="7:12" x14ac:dyDescent="0.3">
      <c r="G18" s="3" t="s">
        <v>57</v>
      </c>
      <c r="H18" s="2">
        <v>6</v>
      </c>
    </row>
    <row r="19" spans="7:12" x14ac:dyDescent="0.3">
      <c r="G19" s="3"/>
      <c r="H19" s="2"/>
    </row>
    <row r="20" spans="7:12" x14ac:dyDescent="0.3">
      <c r="G20" s="4" t="s">
        <v>333</v>
      </c>
      <c r="H20" s="2" t="s">
        <v>58</v>
      </c>
      <c r="I20" t="s">
        <v>317</v>
      </c>
      <c r="J20" t="s">
        <v>318</v>
      </c>
      <c r="K20" t="s">
        <v>319</v>
      </c>
    </row>
    <row r="21" spans="7:12" x14ac:dyDescent="0.3">
      <c r="G21" s="3" t="s">
        <v>368</v>
      </c>
      <c r="H21" s="2">
        <v>2</v>
      </c>
      <c r="I21" s="2" t="s">
        <v>32</v>
      </c>
      <c r="J21" s="2" t="s">
        <v>9</v>
      </c>
      <c r="K21" s="2" t="s">
        <v>335</v>
      </c>
      <c r="L21" s="2" t="s">
        <v>322</v>
      </c>
    </row>
    <row r="22" spans="7:12" x14ac:dyDescent="0.3">
      <c r="G22" s="3" t="s">
        <v>369</v>
      </c>
      <c r="H22" s="2">
        <v>-11</v>
      </c>
      <c r="I22" s="2" t="s">
        <v>32</v>
      </c>
      <c r="J22" s="2" t="s">
        <v>9</v>
      </c>
      <c r="K22" s="2">
        <v>8.3400000000000002E-2</v>
      </c>
      <c r="L22" s="2" t="s">
        <v>325</v>
      </c>
    </row>
    <row r="23" spans="7:12" x14ac:dyDescent="0.3">
      <c r="G23" s="3" t="s">
        <v>370</v>
      </c>
      <c r="H23" s="2">
        <v>1</v>
      </c>
      <c r="I23" s="2" t="s">
        <v>32</v>
      </c>
      <c r="J23" s="2" t="s">
        <v>9</v>
      </c>
      <c r="K23" s="2" t="s">
        <v>335</v>
      </c>
      <c r="L23" s="2" t="s">
        <v>339</v>
      </c>
    </row>
    <row r="24" spans="7:12" x14ac:dyDescent="0.3">
      <c r="G24" s="3" t="s">
        <v>371</v>
      </c>
      <c r="H24" s="2">
        <v>-13</v>
      </c>
      <c r="I24" s="2" t="s">
        <v>7</v>
      </c>
      <c r="J24" s="2" t="s">
        <v>37</v>
      </c>
      <c r="K24" s="2">
        <v>2.1899999999999999E-2</v>
      </c>
      <c r="L24" s="2" t="s">
        <v>328</v>
      </c>
    </row>
    <row r="25" spans="7:12" x14ac:dyDescent="0.3">
      <c r="G25" s="3" t="s">
        <v>372</v>
      </c>
      <c r="H25" s="2">
        <v>-1</v>
      </c>
      <c r="I25" s="2" t="s">
        <v>32</v>
      </c>
      <c r="J25" s="2" t="s">
        <v>9</v>
      </c>
      <c r="K25" s="2" t="s">
        <v>335</v>
      </c>
      <c r="L25" s="2" t="s">
        <v>341</v>
      </c>
    </row>
    <row r="26" spans="7:12" x14ac:dyDescent="0.3">
      <c r="G26" s="3" t="s">
        <v>373</v>
      </c>
      <c r="H26" s="2">
        <v>12</v>
      </c>
      <c r="I26" s="2" t="s">
        <v>7</v>
      </c>
      <c r="J26" s="2" t="s">
        <v>37</v>
      </c>
      <c r="K26" s="2">
        <v>4.3700000000000003E-2</v>
      </c>
      <c r="L26" s="2" t="s">
        <v>343</v>
      </c>
    </row>
    <row r="27" spans="7:12" x14ac:dyDescent="0.3">
      <c r="G27" s="3"/>
      <c r="H27" s="2"/>
      <c r="I27" s="2"/>
      <c r="J27" s="2"/>
      <c r="K27" s="2"/>
      <c r="L27" s="2"/>
    </row>
    <row r="28" spans="7:12" x14ac:dyDescent="0.3">
      <c r="G28" s="3" t="s">
        <v>62</v>
      </c>
      <c r="H28" s="2" t="s">
        <v>63</v>
      </c>
      <c r="I28" s="2" t="s">
        <v>64</v>
      </c>
      <c r="J28" s="2" t="s">
        <v>58</v>
      </c>
      <c r="K28" s="2" t="s">
        <v>65</v>
      </c>
      <c r="L28" s="2" t="s">
        <v>66</v>
      </c>
    </row>
    <row r="29" spans="7:12" x14ac:dyDescent="0.3">
      <c r="G29" s="3" t="s">
        <v>368</v>
      </c>
      <c r="H29" s="2">
        <v>13</v>
      </c>
      <c r="I29" s="2">
        <v>11</v>
      </c>
      <c r="J29" s="2">
        <v>2</v>
      </c>
      <c r="K29" s="2">
        <v>6</v>
      </c>
      <c r="L29" s="2">
        <v>6</v>
      </c>
    </row>
    <row r="30" spans="7:12" x14ac:dyDescent="0.3">
      <c r="G30" s="3" t="s">
        <v>369</v>
      </c>
      <c r="H30" s="2">
        <v>13</v>
      </c>
      <c r="I30" s="2">
        <v>24</v>
      </c>
      <c r="J30" s="2">
        <v>-11</v>
      </c>
      <c r="K30" s="2">
        <v>6</v>
      </c>
      <c r="L30" s="2">
        <v>6</v>
      </c>
    </row>
    <row r="31" spans="7:12" x14ac:dyDescent="0.3">
      <c r="G31" s="3" t="s">
        <v>370</v>
      </c>
      <c r="H31" s="2">
        <v>13</v>
      </c>
      <c r="I31" s="2">
        <v>12</v>
      </c>
      <c r="J31" s="2">
        <v>1</v>
      </c>
      <c r="K31" s="2">
        <v>6</v>
      </c>
      <c r="L31" s="2">
        <v>6</v>
      </c>
    </row>
    <row r="32" spans="7:12" x14ac:dyDescent="0.3">
      <c r="G32" s="3" t="s">
        <v>371</v>
      </c>
      <c r="H32" s="2">
        <v>11</v>
      </c>
      <c r="I32" s="2">
        <v>24</v>
      </c>
      <c r="J32" s="2">
        <v>-13</v>
      </c>
      <c r="K32" s="2">
        <v>6</v>
      </c>
      <c r="L32" s="2">
        <v>6</v>
      </c>
    </row>
    <row r="33" spans="7:12" x14ac:dyDescent="0.3">
      <c r="G33" s="3" t="s">
        <v>372</v>
      </c>
      <c r="H33" s="2">
        <v>11</v>
      </c>
      <c r="I33" s="2">
        <v>12</v>
      </c>
      <c r="J33" s="2">
        <v>-1</v>
      </c>
      <c r="K33" s="2">
        <v>6</v>
      </c>
      <c r="L33" s="2">
        <v>6</v>
      </c>
    </row>
    <row r="34" spans="7:12" x14ac:dyDescent="0.3">
      <c r="G34" s="3" t="s">
        <v>373</v>
      </c>
      <c r="H34" s="2">
        <v>24</v>
      </c>
      <c r="I34" s="2">
        <v>12</v>
      </c>
      <c r="J34" s="2">
        <v>12</v>
      </c>
      <c r="K34" s="2">
        <v>6</v>
      </c>
      <c r="L34" s="2">
        <v>6</v>
      </c>
    </row>
    <row r="35" spans="7:12" x14ac:dyDescent="0.3">
      <c r="G35" s="3"/>
      <c r="H35" s="2"/>
      <c r="I35" s="2"/>
      <c r="J35" s="2"/>
      <c r="K35" s="2"/>
      <c r="L35" s="2"/>
    </row>
    <row r="36" spans="7:12" x14ac:dyDescent="0.3">
      <c r="G36" s="3"/>
      <c r="H36" s="2"/>
      <c r="I36" s="2"/>
      <c r="J36" s="2"/>
      <c r="K36" s="2"/>
      <c r="L36" s="2"/>
    </row>
    <row r="37" spans="7:12" x14ac:dyDescent="0.3">
      <c r="G37" s="3"/>
      <c r="H37" s="2"/>
      <c r="I37" s="2"/>
      <c r="J37" s="2"/>
      <c r="K37" s="2"/>
      <c r="L37" s="2"/>
    </row>
    <row r="38" spans="7:12" x14ac:dyDescent="0.3">
      <c r="G38" s="3"/>
      <c r="H38" s="2"/>
      <c r="I38" s="2"/>
      <c r="J38" s="2"/>
      <c r="K38" s="2"/>
      <c r="L38" s="2"/>
    </row>
    <row r="39" spans="7:12" x14ac:dyDescent="0.3">
      <c r="G39" s="3"/>
      <c r="H39" s="2"/>
      <c r="I39" s="2"/>
      <c r="J39" s="2"/>
      <c r="K39" s="2"/>
      <c r="L39" s="2"/>
    </row>
  </sheetData>
  <mergeCells count="1">
    <mergeCell ref="B1:E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28B34-1FC5-45BE-8B19-60607602E986}">
  <dimension ref="A1:O54"/>
  <sheetViews>
    <sheetView workbookViewId="0"/>
  </sheetViews>
  <sheetFormatPr defaultRowHeight="14.4" x14ac:dyDescent="0.3"/>
  <cols>
    <col min="7" max="7" width="34.44140625" bestFit="1" customWidth="1"/>
    <col min="10" max="10" width="7.6640625" bestFit="1" customWidth="1"/>
    <col min="11" max="11" width="22.33203125" bestFit="1" customWidth="1"/>
  </cols>
  <sheetData>
    <row r="1" spans="1:12" x14ac:dyDescent="0.3">
      <c r="B1" s="29" t="s">
        <v>165</v>
      </c>
      <c r="C1" s="29"/>
      <c r="D1" s="29"/>
      <c r="E1" s="29"/>
      <c r="H1" s="5" t="s">
        <v>177</v>
      </c>
      <c r="I1" s="5" t="s">
        <v>178</v>
      </c>
      <c r="J1" s="5" t="s">
        <v>179</v>
      </c>
      <c r="K1" s="5" t="s">
        <v>180</v>
      </c>
    </row>
    <row r="2" spans="1:12" x14ac:dyDescent="0.3">
      <c r="B2" s="5" t="s">
        <v>177</v>
      </c>
      <c r="C2" s="5" t="s">
        <v>178</v>
      </c>
      <c r="D2" s="5" t="s">
        <v>179</v>
      </c>
      <c r="E2" s="5" t="s">
        <v>180</v>
      </c>
      <c r="G2" s="4" t="s">
        <v>2</v>
      </c>
      <c r="H2" s="2"/>
      <c r="I2" s="2"/>
      <c r="J2" s="2"/>
      <c r="K2" s="2"/>
    </row>
    <row r="3" spans="1:12" x14ac:dyDescent="0.3">
      <c r="A3" s="21" t="s">
        <v>289</v>
      </c>
      <c r="B3" s="21">
        <f>ABS((B4-C4)/SQRT(((B6-1)*B5*B5*B6+(C6-1)*C5*C5*C6)/(B6+C6-2)))</f>
        <v>0.44630587906672731</v>
      </c>
      <c r="C3" s="21">
        <f>ABS((C4-D4)/SQRT(((C6-1)*C5*C5*C6+(D6-1)*D5*D5*D6)/(C6+D6-2)))</f>
        <v>0.24151247477164489</v>
      </c>
      <c r="D3" s="21">
        <f>ABS((D4-E4)/SQRT(((D6-1)*D5*D5*D6+(E6-1)*E5*E5*E6)/(D6+E6-2)))</f>
        <v>5.988238076729982E-2</v>
      </c>
      <c r="E3" s="21">
        <f>ABS((E4-B4)/SQRT(((E6-1)*E5*E5*E6+(B6-1)*B5*B5*B6)/(E6+B6-2)))</f>
        <v>0.16729778447960175</v>
      </c>
      <c r="G3" s="3" t="s">
        <v>3</v>
      </c>
      <c r="H3" s="2">
        <v>0.24079999999999999</v>
      </c>
      <c r="I3" s="2">
        <v>0.20730000000000001</v>
      </c>
      <c r="J3" s="2">
        <v>0.27179999999999999</v>
      </c>
      <c r="K3" s="2">
        <v>0.18090000000000001</v>
      </c>
    </row>
    <row r="4" spans="1:12" x14ac:dyDescent="0.3">
      <c r="A4" s="22" t="s">
        <v>288</v>
      </c>
      <c r="B4" s="22">
        <f t="shared" ref="B4:E4" si="0">AVERAGE(B7:B999)</f>
        <v>15.499342662843532</v>
      </c>
      <c r="C4" s="22">
        <f t="shared" si="0"/>
        <v>12.872725871423219</v>
      </c>
      <c r="D4" s="22">
        <f t="shared" si="0"/>
        <v>14.22683199607267</v>
      </c>
      <c r="E4" s="22">
        <f t="shared" si="0"/>
        <v>14.549500334185424</v>
      </c>
      <c r="G4" s="3" t="s">
        <v>4</v>
      </c>
      <c r="H4" s="2" t="s">
        <v>5</v>
      </c>
      <c r="I4" s="2" t="s">
        <v>5</v>
      </c>
      <c r="J4" s="2" t="s">
        <v>5</v>
      </c>
      <c r="K4" s="2" t="s">
        <v>5</v>
      </c>
    </row>
    <row r="5" spans="1:12" x14ac:dyDescent="0.3">
      <c r="A5" s="22" t="s">
        <v>230</v>
      </c>
      <c r="B5" s="22">
        <f t="shared" ref="B5:E5" si="1">STDEV(B7:B999)/SQRT(B6)</f>
        <v>2.2786142048165434</v>
      </c>
      <c r="C5" s="22">
        <f t="shared" si="1"/>
        <v>2.5205681032818363</v>
      </c>
      <c r="D5" s="22">
        <f t="shared" si="1"/>
        <v>2.031102827600312</v>
      </c>
      <c r="E5" s="22">
        <f t="shared" si="1"/>
        <v>2.3564365541653576</v>
      </c>
      <c r="G5" s="3" t="s">
        <v>6</v>
      </c>
      <c r="H5" s="2" t="s">
        <v>7</v>
      </c>
      <c r="I5" s="2" t="s">
        <v>7</v>
      </c>
      <c r="J5" s="2" t="s">
        <v>7</v>
      </c>
      <c r="K5" s="2" t="s">
        <v>7</v>
      </c>
    </row>
    <row r="6" spans="1:12" x14ac:dyDescent="0.3">
      <c r="A6" s="22" t="s">
        <v>231</v>
      </c>
      <c r="B6" s="22">
        <f t="shared" ref="B6:E6" si="2">COUNT(B7:B999)</f>
        <v>6</v>
      </c>
      <c r="C6" s="22">
        <f t="shared" si="2"/>
        <v>6</v>
      </c>
      <c r="D6" s="22">
        <f t="shared" si="2"/>
        <v>6</v>
      </c>
      <c r="E6" s="22">
        <f t="shared" si="2"/>
        <v>6</v>
      </c>
      <c r="G6" s="3" t="s">
        <v>8</v>
      </c>
      <c r="H6" s="2" t="s">
        <v>9</v>
      </c>
      <c r="I6" s="2" t="s">
        <v>9</v>
      </c>
      <c r="J6" s="2" t="s">
        <v>9</v>
      </c>
      <c r="K6" s="2" t="s">
        <v>9</v>
      </c>
    </row>
    <row r="7" spans="1:12" x14ac:dyDescent="0.3">
      <c r="B7">
        <v>14.55324175352364</v>
      </c>
      <c r="C7">
        <v>8.9921350632017401</v>
      </c>
      <c r="D7">
        <v>8.6963064611982013</v>
      </c>
      <c r="E7">
        <v>8.7932069907701393</v>
      </c>
    </row>
    <row r="8" spans="1:12" x14ac:dyDescent="0.3">
      <c r="B8">
        <v>22.185514204576801</v>
      </c>
      <c r="C8">
        <v>17.401344947543102</v>
      </c>
      <c r="D8">
        <v>18.932647251744243</v>
      </c>
      <c r="E8">
        <v>21.948055861532399</v>
      </c>
      <c r="G8" s="4" t="s">
        <v>76</v>
      </c>
      <c r="H8" s="2"/>
      <c r="I8" s="2"/>
      <c r="J8" s="2"/>
      <c r="K8" s="2"/>
      <c r="L8" s="2"/>
    </row>
    <row r="9" spans="1:12" x14ac:dyDescent="0.3">
      <c r="B9">
        <v>11.32265932843344</v>
      </c>
      <c r="C9">
        <v>9.5634963133425615</v>
      </c>
      <c r="D9">
        <v>8.6453414305119001</v>
      </c>
      <c r="E9">
        <v>12.73166086884414</v>
      </c>
      <c r="G9" s="3" t="s">
        <v>77</v>
      </c>
      <c r="H9" s="2" t="s">
        <v>32</v>
      </c>
      <c r="I9" s="2"/>
      <c r="J9" s="2"/>
      <c r="K9" s="2"/>
      <c r="L9" s="2"/>
    </row>
    <row r="10" spans="1:12" x14ac:dyDescent="0.3">
      <c r="B10">
        <v>22.750584163085822</v>
      </c>
      <c r="C10">
        <v>4.3802733695612828</v>
      </c>
      <c r="D10">
        <v>12.22314677836026</v>
      </c>
      <c r="E10">
        <v>20.473050863371562</v>
      </c>
      <c r="G10" s="3" t="s">
        <v>78</v>
      </c>
      <c r="H10" s="2">
        <v>0.28389999999999999</v>
      </c>
      <c r="I10" s="2"/>
      <c r="J10" s="2"/>
      <c r="K10" s="2"/>
      <c r="L10" s="2"/>
    </row>
    <row r="11" spans="1:12" x14ac:dyDescent="0.3">
      <c r="B11">
        <v>11.89466660676414</v>
      </c>
      <c r="C11">
        <v>16.2409576347696</v>
      </c>
      <c r="D11">
        <v>17.932241345197198</v>
      </c>
      <c r="E11">
        <v>15.124982556755</v>
      </c>
      <c r="G11" s="3" t="s">
        <v>4</v>
      </c>
      <c r="H11" s="2">
        <v>0.65610000000000002</v>
      </c>
      <c r="I11" s="2"/>
      <c r="J11" s="2"/>
      <c r="K11" s="2"/>
      <c r="L11" s="2"/>
    </row>
    <row r="12" spans="1:12" x14ac:dyDescent="0.3">
      <c r="B12">
        <v>10.28938992067734</v>
      </c>
      <c r="C12">
        <v>20.658147900121016</v>
      </c>
      <c r="D12">
        <v>18.931308709424222</v>
      </c>
      <c r="E12">
        <v>8.2260448638393004</v>
      </c>
      <c r="G12" s="3" t="s">
        <v>8</v>
      </c>
      <c r="H12" s="2" t="s">
        <v>9</v>
      </c>
      <c r="I12" s="2"/>
      <c r="J12" s="2"/>
      <c r="K12" s="2"/>
      <c r="L12" s="2"/>
    </row>
    <row r="13" spans="1:12" x14ac:dyDescent="0.3">
      <c r="G13" s="3" t="s">
        <v>79</v>
      </c>
      <c r="H13" s="2" t="s">
        <v>32</v>
      </c>
      <c r="I13" s="2"/>
      <c r="J13" s="2"/>
      <c r="K13" s="2"/>
      <c r="L13" s="2"/>
    </row>
    <row r="14" spans="1:12" x14ac:dyDescent="0.3">
      <c r="G14" s="3" t="s">
        <v>80</v>
      </c>
      <c r="H14" s="2">
        <v>0.40350000000000003</v>
      </c>
      <c r="I14" s="2"/>
      <c r="J14" s="2"/>
      <c r="K14" s="2"/>
      <c r="L14" s="2"/>
    </row>
    <row r="15" spans="1:12" x14ac:dyDescent="0.3">
      <c r="G15" s="3" t="s">
        <v>81</v>
      </c>
      <c r="H15" s="2">
        <v>5.373E-2</v>
      </c>
      <c r="I15" s="2"/>
      <c r="J15" s="2"/>
      <c r="K15" s="2"/>
      <c r="L15" s="2"/>
    </row>
    <row r="16" spans="1:12" x14ac:dyDescent="0.3">
      <c r="G16" s="3"/>
      <c r="H16" s="2"/>
      <c r="I16" s="2"/>
      <c r="J16" s="2"/>
      <c r="K16" s="2"/>
      <c r="L16" s="2"/>
    </row>
    <row r="17" spans="7:12" x14ac:dyDescent="0.3">
      <c r="G17" s="3" t="s">
        <v>82</v>
      </c>
      <c r="H17" s="2"/>
      <c r="I17" s="2"/>
      <c r="J17" s="2"/>
      <c r="K17" s="2"/>
      <c r="L17" s="2"/>
    </row>
    <row r="18" spans="7:12" x14ac:dyDescent="0.3">
      <c r="G18" s="3" t="s">
        <v>78</v>
      </c>
      <c r="H18" s="2">
        <v>2.1030000000000002</v>
      </c>
      <c r="I18" s="2"/>
      <c r="J18" s="2"/>
      <c r="K18" s="2"/>
      <c r="L18" s="2"/>
    </row>
    <row r="19" spans="7:12" x14ac:dyDescent="0.3">
      <c r="G19" s="3" t="s">
        <v>4</v>
      </c>
      <c r="H19" s="2">
        <v>0.1216</v>
      </c>
      <c r="I19" s="2"/>
      <c r="J19" s="2"/>
      <c r="K19" s="2"/>
      <c r="L19" s="2"/>
    </row>
    <row r="20" spans="7:12" x14ac:dyDescent="0.3">
      <c r="G20" s="3" t="s">
        <v>8</v>
      </c>
      <c r="H20" s="2" t="s">
        <v>9</v>
      </c>
      <c r="I20" s="2"/>
      <c r="J20" s="2"/>
      <c r="K20" s="2"/>
      <c r="L20" s="2"/>
    </row>
    <row r="21" spans="7:12" x14ac:dyDescent="0.3">
      <c r="G21" s="3" t="s">
        <v>83</v>
      </c>
      <c r="H21" s="2" t="s">
        <v>32</v>
      </c>
      <c r="I21" s="2"/>
      <c r="J21" s="2"/>
      <c r="K21" s="2"/>
      <c r="L21" s="2"/>
    </row>
    <row r="22" spans="7:12" x14ac:dyDescent="0.3">
      <c r="G22" s="3" t="s">
        <v>81</v>
      </c>
      <c r="H22" s="2">
        <v>0.3987</v>
      </c>
      <c r="I22" s="2"/>
      <c r="J22" s="2"/>
      <c r="K22" s="2"/>
      <c r="L22" s="2"/>
    </row>
    <row r="23" spans="7:12" x14ac:dyDescent="0.3">
      <c r="G23" s="3"/>
      <c r="H23" s="2"/>
      <c r="I23" s="2"/>
      <c r="J23" s="2"/>
      <c r="K23" s="2"/>
      <c r="L23" s="2"/>
    </row>
    <row r="24" spans="7:12" x14ac:dyDescent="0.3">
      <c r="G24" s="3" t="s">
        <v>84</v>
      </c>
      <c r="H24" s="2" t="s">
        <v>85</v>
      </c>
      <c r="I24" s="2" t="s">
        <v>86</v>
      </c>
      <c r="J24" s="2" t="s">
        <v>87</v>
      </c>
      <c r="K24" s="2" t="s">
        <v>88</v>
      </c>
      <c r="L24" s="2" t="s">
        <v>4</v>
      </c>
    </row>
    <row r="25" spans="7:12" x14ac:dyDescent="0.3">
      <c r="G25" s="3" t="s">
        <v>96</v>
      </c>
      <c r="H25" s="2">
        <v>21.25</v>
      </c>
      <c r="I25" s="2">
        <v>3</v>
      </c>
      <c r="J25" s="2">
        <v>7.085</v>
      </c>
      <c r="K25" s="2" t="s">
        <v>201</v>
      </c>
      <c r="L25" s="2" t="s">
        <v>202</v>
      </c>
    </row>
    <row r="26" spans="7:12" x14ac:dyDescent="0.3">
      <c r="G26" s="3" t="s">
        <v>97</v>
      </c>
      <c r="H26" s="2">
        <v>262.39999999999998</v>
      </c>
      <c r="I26" s="2">
        <v>5</v>
      </c>
      <c r="J26" s="2">
        <v>52.47</v>
      </c>
      <c r="K26" s="2" t="s">
        <v>203</v>
      </c>
      <c r="L26" s="2" t="s">
        <v>204</v>
      </c>
    </row>
    <row r="27" spans="7:12" x14ac:dyDescent="0.3">
      <c r="G27" s="3" t="s">
        <v>93</v>
      </c>
      <c r="H27" s="2">
        <v>374.3</v>
      </c>
      <c r="I27" s="2">
        <v>15</v>
      </c>
      <c r="J27" s="2">
        <v>24.96</v>
      </c>
      <c r="K27" s="2"/>
      <c r="L27" s="2"/>
    </row>
    <row r="28" spans="7:12" x14ac:dyDescent="0.3">
      <c r="G28" s="3" t="s">
        <v>94</v>
      </c>
      <c r="H28" s="2">
        <v>658</v>
      </c>
      <c r="I28" s="2">
        <v>23</v>
      </c>
      <c r="J28" s="2"/>
      <c r="K28" s="2"/>
      <c r="L28" s="2"/>
    </row>
    <row r="29" spans="7:12" x14ac:dyDescent="0.3">
      <c r="G29" s="3"/>
      <c r="H29" s="2"/>
      <c r="I29" s="2"/>
      <c r="J29" s="2"/>
      <c r="K29" s="2"/>
      <c r="L29" s="2"/>
    </row>
    <row r="30" spans="7:12" x14ac:dyDescent="0.3">
      <c r="G30" s="3" t="s">
        <v>55</v>
      </c>
      <c r="H30" s="2"/>
      <c r="I30" s="2"/>
      <c r="J30" s="2"/>
      <c r="K30" s="2"/>
      <c r="L30" s="2"/>
    </row>
    <row r="31" spans="7:12" x14ac:dyDescent="0.3">
      <c r="G31" s="3" t="s">
        <v>56</v>
      </c>
      <c r="H31" s="2">
        <v>4</v>
      </c>
      <c r="I31" s="2"/>
      <c r="J31" s="2"/>
      <c r="K31" s="2"/>
      <c r="L31" s="2"/>
    </row>
    <row r="32" spans="7:12" x14ac:dyDescent="0.3">
      <c r="G32" s="3" t="s">
        <v>57</v>
      </c>
      <c r="H32" s="2">
        <v>6</v>
      </c>
      <c r="I32" s="2"/>
      <c r="J32" s="2"/>
      <c r="K32" s="2"/>
      <c r="L32" s="2"/>
    </row>
    <row r="33" spans="7:15" x14ac:dyDescent="0.3">
      <c r="G33" s="3" t="s">
        <v>95</v>
      </c>
      <c r="H33" s="2">
        <v>0</v>
      </c>
      <c r="I33" s="2"/>
      <c r="J33" s="2"/>
      <c r="K33" s="2"/>
      <c r="L33" s="2"/>
    </row>
    <row r="35" spans="7:15" x14ac:dyDescent="0.3">
      <c r="G35" s="4"/>
    </row>
    <row r="36" spans="7:15" x14ac:dyDescent="0.3">
      <c r="G36" s="3"/>
      <c r="H36" s="2"/>
      <c r="I36" s="2"/>
      <c r="J36" s="2"/>
      <c r="K36" s="2"/>
      <c r="L36" s="2"/>
      <c r="M36" s="2"/>
      <c r="N36" s="2"/>
      <c r="O36" s="2"/>
    </row>
    <row r="37" spans="7:15" x14ac:dyDescent="0.3">
      <c r="G37" s="3"/>
      <c r="H37" s="2"/>
      <c r="I37" s="2"/>
      <c r="J37" s="2"/>
      <c r="K37" s="2"/>
      <c r="L37" s="2"/>
      <c r="M37" s="2"/>
      <c r="N37" s="2"/>
      <c r="O37" s="2"/>
    </row>
    <row r="38" spans="7:15" x14ac:dyDescent="0.3">
      <c r="G38" s="3"/>
      <c r="H38" s="2"/>
      <c r="I38" s="2"/>
      <c r="J38" s="2"/>
      <c r="K38" s="2"/>
      <c r="L38" s="2"/>
      <c r="M38" s="2"/>
      <c r="N38" s="2"/>
      <c r="O38" s="2"/>
    </row>
    <row r="39" spans="7:15" x14ac:dyDescent="0.3">
      <c r="G39" s="3"/>
      <c r="H39" s="2"/>
      <c r="I39" s="2"/>
      <c r="J39" s="2"/>
      <c r="K39" s="2"/>
      <c r="L39" s="2"/>
      <c r="M39" s="2"/>
      <c r="N39" s="2"/>
      <c r="O39" s="2"/>
    </row>
    <row r="40" spans="7:15" x14ac:dyDescent="0.3">
      <c r="G40" s="3"/>
      <c r="H40" s="2"/>
      <c r="I40" s="2"/>
      <c r="J40" s="2"/>
      <c r="K40" s="2"/>
      <c r="L40" s="2"/>
      <c r="M40" s="2"/>
      <c r="N40" s="2"/>
      <c r="O40" s="2"/>
    </row>
    <row r="41" spans="7:15" x14ac:dyDescent="0.3">
      <c r="G41" s="3"/>
      <c r="H41" s="2"/>
      <c r="I41" s="2"/>
      <c r="J41" s="2"/>
      <c r="K41" s="2"/>
      <c r="L41" s="2"/>
      <c r="M41" s="2"/>
      <c r="N41" s="2"/>
      <c r="O41" s="2"/>
    </row>
    <row r="42" spans="7:15" x14ac:dyDescent="0.3">
      <c r="G42" s="3"/>
      <c r="H42" s="2"/>
      <c r="I42" s="2"/>
      <c r="J42" s="2"/>
      <c r="K42" s="2"/>
      <c r="L42" s="2"/>
      <c r="M42" s="2"/>
      <c r="N42" s="2"/>
      <c r="O42" s="2"/>
    </row>
    <row r="43" spans="7:15" x14ac:dyDescent="0.3">
      <c r="G43" s="3"/>
      <c r="H43" s="2"/>
      <c r="I43" s="2"/>
      <c r="J43" s="2"/>
      <c r="K43" s="2"/>
      <c r="L43" s="2"/>
      <c r="M43" s="2"/>
      <c r="N43" s="2"/>
      <c r="O43" s="2"/>
    </row>
    <row r="44" spans="7:15" x14ac:dyDescent="0.3">
      <c r="G44" s="3"/>
      <c r="H44" s="2"/>
      <c r="I44" s="2"/>
      <c r="J44" s="2"/>
      <c r="K44" s="2"/>
      <c r="L44" s="2"/>
      <c r="M44" s="2"/>
      <c r="N44" s="2"/>
      <c r="O44" s="2"/>
    </row>
    <row r="45" spans="7:15" x14ac:dyDescent="0.3">
      <c r="G45" s="3"/>
      <c r="H45" s="2"/>
      <c r="I45" s="2"/>
      <c r="J45" s="2"/>
      <c r="K45" s="2"/>
      <c r="L45" s="2"/>
      <c r="M45" s="2"/>
      <c r="N45" s="2"/>
      <c r="O45" s="2"/>
    </row>
    <row r="46" spans="7:15" x14ac:dyDescent="0.3">
      <c r="G46" s="3"/>
      <c r="H46" s="2"/>
      <c r="I46" s="2"/>
      <c r="J46" s="2"/>
      <c r="K46" s="2"/>
      <c r="L46" s="2"/>
      <c r="M46" s="2"/>
      <c r="N46" s="2"/>
      <c r="O46" s="2"/>
    </row>
    <row r="47" spans="7:15" x14ac:dyDescent="0.3">
      <c r="G47" s="3"/>
      <c r="H47" s="2"/>
      <c r="I47" s="2"/>
      <c r="J47" s="2"/>
      <c r="K47" s="2"/>
      <c r="L47" s="2"/>
      <c r="M47" s="2"/>
      <c r="N47" s="2"/>
      <c r="O47" s="2"/>
    </row>
    <row r="48" spans="7:15" x14ac:dyDescent="0.3">
      <c r="G48" s="3"/>
      <c r="H48" s="2"/>
      <c r="I48" s="2"/>
      <c r="J48" s="2"/>
      <c r="K48" s="2"/>
      <c r="L48" s="2"/>
      <c r="M48" s="2"/>
      <c r="N48" s="2"/>
      <c r="O48" s="2"/>
    </row>
    <row r="49" spans="7:15" x14ac:dyDescent="0.3">
      <c r="G49" s="3"/>
      <c r="H49" s="2"/>
      <c r="I49" s="2"/>
      <c r="J49" s="2"/>
      <c r="K49" s="2"/>
      <c r="L49" s="2"/>
      <c r="M49" s="2"/>
      <c r="N49" s="2"/>
      <c r="O49" s="2"/>
    </row>
    <row r="50" spans="7:15" x14ac:dyDescent="0.3">
      <c r="G50" s="3"/>
      <c r="H50" s="2"/>
      <c r="I50" s="2"/>
      <c r="J50" s="2"/>
      <c r="K50" s="2"/>
      <c r="L50" s="2"/>
      <c r="M50" s="2"/>
      <c r="N50" s="2"/>
      <c r="O50" s="2"/>
    </row>
    <row r="51" spans="7:15" x14ac:dyDescent="0.3">
      <c r="G51" s="3"/>
      <c r="H51" s="2"/>
      <c r="I51" s="2"/>
      <c r="J51" s="2"/>
      <c r="K51" s="2"/>
      <c r="L51" s="2"/>
      <c r="M51" s="2"/>
      <c r="N51" s="2"/>
      <c r="O51" s="2"/>
    </row>
    <row r="52" spans="7:15" x14ac:dyDescent="0.3">
      <c r="G52" s="3"/>
      <c r="H52" s="2"/>
      <c r="I52" s="2"/>
      <c r="J52" s="2"/>
      <c r="K52" s="2"/>
      <c r="L52" s="2"/>
      <c r="M52" s="2"/>
      <c r="N52" s="2"/>
      <c r="O52" s="2"/>
    </row>
    <row r="53" spans="7:15" x14ac:dyDescent="0.3">
      <c r="G53" s="3"/>
      <c r="H53" s="2"/>
      <c r="I53" s="2"/>
      <c r="J53" s="2"/>
      <c r="K53" s="2"/>
      <c r="L53" s="2"/>
      <c r="M53" s="2"/>
      <c r="N53" s="2"/>
      <c r="O53" s="2"/>
    </row>
    <row r="54" spans="7:15" x14ac:dyDescent="0.3">
      <c r="G54" s="3"/>
      <c r="H54" s="2"/>
      <c r="I54" s="2"/>
      <c r="J54" s="2"/>
      <c r="K54" s="2"/>
      <c r="L54" s="2"/>
      <c r="M54" s="2"/>
      <c r="N54" s="2"/>
      <c r="O54" s="2"/>
    </row>
  </sheetData>
  <mergeCells count="1">
    <mergeCell ref="B1:E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C8334-215E-4073-A057-5468E96478E8}">
  <dimension ref="A1:P52"/>
  <sheetViews>
    <sheetView workbookViewId="0">
      <selection activeCell="B7" sqref="B7:F13"/>
    </sheetView>
  </sheetViews>
  <sheetFormatPr defaultRowHeight="14.4" x14ac:dyDescent="0.3"/>
  <cols>
    <col min="8" max="8" width="59.5546875" bestFit="1" customWidth="1"/>
  </cols>
  <sheetData>
    <row r="1" spans="1:16" x14ac:dyDescent="0.3">
      <c r="B1" s="30" t="s">
        <v>457</v>
      </c>
      <c r="C1" s="30"/>
      <c r="D1" s="30"/>
      <c r="E1" s="30"/>
      <c r="F1" s="30"/>
    </row>
    <row r="2" spans="1:16" x14ac:dyDescent="0.3">
      <c r="B2" s="1" t="s">
        <v>102</v>
      </c>
      <c r="C2" s="1" t="s">
        <v>103</v>
      </c>
      <c r="D2" s="1" t="s">
        <v>104</v>
      </c>
      <c r="E2" s="1" t="s">
        <v>105</v>
      </c>
      <c r="F2" s="1" t="s">
        <v>106</v>
      </c>
      <c r="H2" s="4" t="s">
        <v>2</v>
      </c>
      <c r="I2" s="1" t="s">
        <v>102</v>
      </c>
      <c r="J2" s="1" t="s">
        <v>103</v>
      </c>
      <c r="K2" s="1" t="s">
        <v>104</v>
      </c>
      <c r="L2" s="1" t="s">
        <v>105</v>
      </c>
      <c r="M2" s="1" t="s">
        <v>106</v>
      </c>
      <c r="O2" s="1"/>
      <c r="P2" s="1"/>
    </row>
    <row r="3" spans="1:16" x14ac:dyDescent="0.3">
      <c r="A3" s="21" t="s">
        <v>289</v>
      </c>
      <c r="B3" s="31">
        <f>ABS((B4-C4)/SQRT(((B6-1)*B5*B5*B6+(C6-1)*C5*C5*C6)/(B6+C6-2)))</f>
        <v>0.57153639569017833</v>
      </c>
      <c r="C3" s="31"/>
      <c r="D3" s="31">
        <f>ABS((D4-E4)/SQRT(((D6-1)*D5*D5*D6+(E6-1)*E5*E5*E6)/(D6+E6-2)))</f>
        <v>0.67251210027436248</v>
      </c>
      <c r="E3" s="31"/>
      <c r="H3" s="24" t="s">
        <v>3</v>
      </c>
      <c r="I3" s="25">
        <v>0.12959999999999999</v>
      </c>
      <c r="J3" s="25">
        <v>0.2399</v>
      </c>
      <c r="K3" s="25">
        <v>0.28920000000000001</v>
      </c>
      <c r="L3" s="25">
        <v>0.1608</v>
      </c>
      <c r="M3" s="25">
        <v>0.26579999999999998</v>
      </c>
    </row>
    <row r="4" spans="1:16" x14ac:dyDescent="0.3">
      <c r="A4" s="22" t="s">
        <v>288</v>
      </c>
      <c r="B4" s="22">
        <f t="shared" ref="B4:F4" si="0">AVERAGE(B7:B999)</f>
        <v>9.0898530829374096</v>
      </c>
      <c r="C4" s="22">
        <f t="shared" si="0"/>
        <v>7.6903458389545403</v>
      </c>
      <c r="D4" s="22">
        <f t="shared" si="0"/>
        <v>6.4052231082261528</v>
      </c>
      <c r="E4" s="22">
        <f t="shared" si="0"/>
        <v>4.6978739614700098</v>
      </c>
      <c r="F4" s="22">
        <f t="shared" si="0"/>
        <v>5.409212250815151</v>
      </c>
      <c r="H4" s="24" t="s">
        <v>4</v>
      </c>
      <c r="I4" s="25" t="s">
        <v>5</v>
      </c>
      <c r="J4" s="25" t="s">
        <v>5</v>
      </c>
      <c r="K4" s="25">
        <v>7.8799999999999995E-2</v>
      </c>
      <c r="L4" s="25" t="s">
        <v>5</v>
      </c>
      <c r="M4" s="25" t="s">
        <v>5</v>
      </c>
    </row>
    <row r="5" spans="1:16" x14ac:dyDescent="0.3">
      <c r="A5" s="22" t="s">
        <v>230</v>
      </c>
      <c r="B5" s="22">
        <f t="shared" ref="B5:F5" si="1">STDEV(B7:B999)/SQRT(B6)</f>
        <v>0.99039246618710752</v>
      </c>
      <c r="C5" s="22">
        <f t="shared" si="1"/>
        <v>0.85572726176950675</v>
      </c>
      <c r="D5" s="22">
        <f t="shared" si="1"/>
        <v>1.1121183931683636</v>
      </c>
      <c r="E5" s="22">
        <f t="shared" si="1"/>
        <v>0.7776327237466929</v>
      </c>
      <c r="F5" s="22">
        <f t="shared" si="1"/>
        <v>1.0454433423834468</v>
      </c>
      <c r="H5" s="24" t="s">
        <v>6</v>
      </c>
      <c r="I5" s="25" t="s">
        <v>7</v>
      </c>
      <c r="J5" s="25" t="s">
        <v>7</v>
      </c>
      <c r="K5" s="25" t="s">
        <v>7</v>
      </c>
      <c r="L5" s="25" t="s">
        <v>7</v>
      </c>
      <c r="M5" s="25" t="s">
        <v>7</v>
      </c>
    </row>
    <row r="6" spans="1:16" x14ac:dyDescent="0.3">
      <c r="A6" s="22" t="s">
        <v>231</v>
      </c>
      <c r="B6" s="22">
        <f t="shared" ref="B6:F6" si="2">COUNT(B7:B999)</f>
        <v>7</v>
      </c>
      <c r="C6" s="22">
        <f t="shared" si="2"/>
        <v>7</v>
      </c>
      <c r="D6" s="22">
        <f t="shared" si="2"/>
        <v>7</v>
      </c>
      <c r="E6" s="22">
        <f t="shared" si="2"/>
        <v>7</v>
      </c>
      <c r="F6" s="22">
        <f t="shared" si="2"/>
        <v>7</v>
      </c>
      <c r="H6" s="24" t="s">
        <v>8</v>
      </c>
      <c r="I6" s="25" t="s">
        <v>9</v>
      </c>
      <c r="J6" s="25" t="s">
        <v>9</v>
      </c>
      <c r="K6" s="25" t="s">
        <v>9</v>
      </c>
      <c r="L6" s="25" t="s">
        <v>9</v>
      </c>
      <c r="M6" s="25" t="s">
        <v>9</v>
      </c>
    </row>
    <row r="7" spans="1:16" x14ac:dyDescent="0.3">
      <c r="B7">
        <v>5.0127054196073502</v>
      </c>
      <c r="C7">
        <v>10.111816253238452</v>
      </c>
      <c r="D7">
        <v>3.9950631905421021</v>
      </c>
      <c r="E7">
        <v>2.4442760186165713</v>
      </c>
      <c r="F7">
        <v>2.1386053096339337</v>
      </c>
    </row>
    <row r="8" spans="1:16" x14ac:dyDescent="0.3">
      <c r="B8">
        <v>9.0060315251737002</v>
      </c>
      <c r="C8">
        <v>6.0807002671547696</v>
      </c>
      <c r="D8">
        <v>3.8374131347676448</v>
      </c>
      <c r="E8">
        <v>7.2901642346114395</v>
      </c>
      <c r="F8">
        <v>8.976210883816762</v>
      </c>
      <c r="H8" s="4" t="s">
        <v>76</v>
      </c>
      <c r="I8" s="25"/>
      <c r="J8" s="25"/>
      <c r="K8" s="25"/>
      <c r="L8" s="25"/>
      <c r="M8" s="25"/>
    </row>
    <row r="9" spans="1:16" x14ac:dyDescent="0.3">
      <c r="B9">
        <v>8.0698595554299839</v>
      </c>
      <c r="C9">
        <v>9.4575885099901313</v>
      </c>
      <c r="D9">
        <v>4.7096633431398001</v>
      </c>
      <c r="E9">
        <v>3.4518627328794</v>
      </c>
      <c r="F9">
        <v>1.2675700622241959</v>
      </c>
      <c r="H9" s="24" t="s">
        <v>77</v>
      </c>
      <c r="I9" s="25" t="s">
        <v>32</v>
      </c>
      <c r="J9" s="25"/>
      <c r="K9" s="25"/>
      <c r="L9" s="25"/>
      <c r="M9" s="25"/>
    </row>
    <row r="10" spans="1:16" x14ac:dyDescent="0.3">
      <c r="B10">
        <v>12.56695870357164</v>
      </c>
      <c r="C10">
        <v>10.393248111332243</v>
      </c>
      <c r="D10">
        <v>10.104124424918364</v>
      </c>
      <c r="E10">
        <v>7.0653597263593451</v>
      </c>
      <c r="F10">
        <v>7.4465219162925598</v>
      </c>
      <c r="H10" s="24" t="s">
        <v>78</v>
      </c>
      <c r="I10" s="25">
        <v>4.5599999999999996</v>
      </c>
      <c r="J10" s="25"/>
      <c r="K10" s="25"/>
      <c r="L10" s="25"/>
      <c r="M10" s="25"/>
    </row>
    <row r="11" spans="1:16" x14ac:dyDescent="0.3">
      <c r="B11">
        <v>7.2071445159224883</v>
      </c>
      <c r="C11">
        <v>6.7041938184576475</v>
      </c>
      <c r="D11">
        <v>4.3642892919068403</v>
      </c>
      <c r="E11">
        <v>2.404790861499384</v>
      </c>
      <c r="F11">
        <v>6.1141553664380881</v>
      </c>
      <c r="H11" s="24" t="s">
        <v>4</v>
      </c>
      <c r="I11" s="25">
        <v>2.58E-2</v>
      </c>
      <c r="J11" s="25"/>
      <c r="K11" s="25"/>
      <c r="L11" s="25"/>
      <c r="M11" s="25"/>
    </row>
    <row r="12" spans="1:16" x14ac:dyDescent="0.3">
      <c r="B12">
        <v>10.028818585556255</v>
      </c>
      <c r="C12">
        <v>4.627975906297368</v>
      </c>
      <c r="D12">
        <v>10.679816568574536</v>
      </c>
      <c r="E12">
        <v>4.4675627137518843</v>
      </c>
      <c r="F12">
        <v>5.767645873471392</v>
      </c>
      <c r="H12" s="24" t="s">
        <v>8</v>
      </c>
      <c r="I12" s="25" t="s">
        <v>37</v>
      </c>
      <c r="J12" s="25"/>
      <c r="K12" s="25"/>
      <c r="L12" s="25"/>
      <c r="M12" s="25"/>
    </row>
    <row r="13" spans="1:16" x14ac:dyDescent="0.3">
      <c r="B13">
        <v>11.737453275300455</v>
      </c>
      <c r="C13">
        <v>6.4568980062111727</v>
      </c>
      <c r="D13">
        <v>7.1461918037337844</v>
      </c>
      <c r="E13">
        <v>5.7611014425720475</v>
      </c>
      <c r="F13">
        <v>6.1537763438291284</v>
      </c>
      <c r="H13" s="24" t="s">
        <v>79</v>
      </c>
      <c r="I13" s="25" t="s">
        <v>7</v>
      </c>
      <c r="J13" s="25"/>
      <c r="K13" s="25"/>
      <c r="L13" s="25"/>
      <c r="M13" s="25"/>
    </row>
    <row r="14" spans="1:16" x14ac:dyDescent="0.3">
      <c r="H14" s="24" t="s">
        <v>80</v>
      </c>
      <c r="I14" s="25">
        <v>0.58199999999999996</v>
      </c>
      <c r="J14" s="25"/>
      <c r="K14" s="25"/>
      <c r="L14" s="25"/>
      <c r="M14" s="25"/>
    </row>
    <row r="15" spans="1:16" x14ac:dyDescent="0.3">
      <c r="H15" s="24" t="s">
        <v>81</v>
      </c>
      <c r="I15" s="25">
        <v>0.43180000000000002</v>
      </c>
      <c r="J15" s="25"/>
      <c r="K15" s="25"/>
      <c r="L15" s="25"/>
      <c r="M15" s="25"/>
    </row>
    <row r="16" spans="1:16" x14ac:dyDescent="0.3">
      <c r="H16" s="24"/>
      <c r="I16" s="25"/>
      <c r="J16" s="25"/>
      <c r="K16" s="25"/>
      <c r="L16" s="25"/>
      <c r="M16" s="25"/>
    </row>
    <row r="17" spans="8:16" x14ac:dyDescent="0.3">
      <c r="H17" s="24" t="s">
        <v>82</v>
      </c>
      <c r="I17" s="25"/>
      <c r="J17" s="25"/>
      <c r="K17" s="25"/>
      <c r="L17" s="25"/>
      <c r="M17" s="25"/>
    </row>
    <row r="18" spans="8:16" x14ac:dyDescent="0.3">
      <c r="H18" s="24" t="s">
        <v>78</v>
      </c>
      <c r="I18" s="25">
        <v>2.8119999999999998</v>
      </c>
      <c r="J18" s="25"/>
      <c r="K18" s="25"/>
      <c r="L18" s="25"/>
      <c r="M18" s="25"/>
    </row>
    <row r="19" spans="8:16" x14ac:dyDescent="0.3">
      <c r="H19" s="24" t="s">
        <v>4</v>
      </c>
      <c r="I19" s="25">
        <v>3.2399999999999998E-2</v>
      </c>
      <c r="J19" s="25"/>
      <c r="K19" s="25"/>
      <c r="L19" s="25"/>
      <c r="M19" s="25"/>
    </row>
    <row r="20" spans="8:16" x14ac:dyDescent="0.3">
      <c r="H20" s="24" t="s">
        <v>8</v>
      </c>
      <c r="I20" s="25" t="s">
        <v>37</v>
      </c>
      <c r="J20" s="25"/>
      <c r="K20" s="25"/>
      <c r="L20" s="25"/>
      <c r="M20" s="25"/>
    </row>
    <row r="21" spans="8:16" x14ac:dyDescent="0.3">
      <c r="H21" s="24" t="s">
        <v>83</v>
      </c>
      <c r="I21" s="25" t="s">
        <v>7</v>
      </c>
      <c r="J21" s="25"/>
      <c r="K21" s="25"/>
      <c r="L21" s="25"/>
      <c r="M21" s="25"/>
    </row>
    <row r="22" spans="8:16" x14ac:dyDescent="0.3">
      <c r="H22" s="24" t="s">
        <v>81</v>
      </c>
      <c r="I22" s="25">
        <v>0.28539999999999999</v>
      </c>
      <c r="J22" s="25"/>
      <c r="K22" s="25"/>
      <c r="L22" s="25"/>
      <c r="M22" s="25"/>
    </row>
    <row r="23" spans="8:16" x14ac:dyDescent="0.3">
      <c r="H23" s="24"/>
      <c r="I23" s="25"/>
      <c r="J23" s="25"/>
      <c r="K23" s="25"/>
      <c r="L23" s="25"/>
      <c r="M23" s="25"/>
    </row>
    <row r="24" spans="8:16" x14ac:dyDescent="0.3">
      <c r="H24" s="24" t="s">
        <v>84</v>
      </c>
      <c r="I24" s="25" t="s">
        <v>85</v>
      </c>
      <c r="J24" s="25" t="s">
        <v>86</v>
      </c>
      <c r="K24" s="25" t="s">
        <v>87</v>
      </c>
      <c r="L24" s="25" t="s">
        <v>88</v>
      </c>
      <c r="M24" s="25" t="s">
        <v>4</v>
      </c>
    </row>
    <row r="25" spans="8:16" x14ac:dyDescent="0.3">
      <c r="H25" s="24" t="s">
        <v>309</v>
      </c>
      <c r="I25" s="25">
        <v>87.12</v>
      </c>
      <c r="J25" s="25">
        <v>4</v>
      </c>
      <c r="K25" s="25">
        <v>21.78</v>
      </c>
      <c r="L25" s="25" t="s">
        <v>407</v>
      </c>
      <c r="M25" s="25" t="s">
        <v>408</v>
      </c>
    </row>
    <row r="26" spans="8:16" x14ac:dyDescent="0.3">
      <c r="H26" s="24" t="s">
        <v>360</v>
      </c>
      <c r="I26" s="25">
        <v>80.569999999999993</v>
      </c>
      <c r="J26" s="25">
        <v>6</v>
      </c>
      <c r="K26" s="25">
        <v>13.43</v>
      </c>
      <c r="L26" s="25" t="s">
        <v>409</v>
      </c>
      <c r="M26" s="25" t="s">
        <v>410</v>
      </c>
    </row>
    <row r="27" spans="8:16" x14ac:dyDescent="0.3">
      <c r="H27" s="24" t="s">
        <v>93</v>
      </c>
      <c r="I27" s="25">
        <v>114.6</v>
      </c>
      <c r="J27" s="25">
        <v>24</v>
      </c>
      <c r="K27" s="25">
        <v>4.7759999999999998</v>
      </c>
      <c r="L27" s="25"/>
      <c r="M27" s="25"/>
    </row>
    <row r="28" spans="8:16" x14ac:dyDescent="0.3">
      <c r="H28" s="24" t="s">
        <v>94</v>
      </c>
      <c r="I28" s="25">
        <v>282.3</v>
      </c>
      <c r="J28" s="25">
        <v>34</v>
      </c>
      <c r="K28" s="25"/>
      <c r="L28" s="25"/>
      <c r="M28" s="25"/>
    </row>
    <row r="29" spans="8:16" x14ac:dyDescent="0.3">
      <c r="H29" s="3"/>
      <c r="I29" s="2"/>
      <c r="J29" s="2"/>
      <c r="K29" s="2"/>
      <c r="L29" s="2"/>
      <c r="M29" s="2"/>
    </row>
    <row r="30" spans="8:16" x14ac:dyDescent="0.3">
      <c r="H30" s="4" t="s">
        <v>315</v>
      </c>
      <c r="I30" s="2" t="s">
        <v>98</v>
      </c>
      <c r="J30" s="2" t="s">
        <v>316</v>
      </c>
      <c r="K30" s="2" t="s">
        <v>317</v>
      </c>
      <c r="L30" s="2" t="s">
        <v>318</v>
      </c>
      <c r="M30" s="2" t="s">
        <v>319</v>
      </c>
      <c r="N30" s="2"/>
      <c r="O30" s="2"/>
      <c r="P30" s="2"/>
    </row>
    <row r="31" spans="8:16" x14ac:dyDescent="0.3">
      <c r="H31" s="3" t="s">
        <v>108</v>
      </c>
      <c r="I31" s="2">
        <v>1.4</v>
      </c>
      <c r="J31" s="2" t="s">
        <v>411</v>
      </c>
      <c r="K31" s="2" t="s">
        <v>32</v>
      </c>
      <c r="L31" s="2" t="s">
        <v>9</v>
      </c>
      <c r="M31" s="2">
        <v>0.85329999999999995</v>
      </c>
      <c r="N31" s="2" t="s">
        <v>322</v>
      </c>
      <c r="O31" s="2"/>
      <c r="P31" s="2"/>
    </row>
    <row r="32" spans="8:16" x14ac:dyDescent="0.3">
      <c r="H32" s="3" t="s">
        <v>109</v>
      </c>
      <c r="I32" s="2">
        <v>2.6850000000000001</v>
      </c>
      <c r="J32" s="2" t="s">
        <v>412</v>
      </c>
      <c r="K32" s="2" t="s">
        <v>32</v>
      </c>
      <c r="L32" s="2" t="s">
        <v>9</v>
      </c>
      <c r="M32" s="2">
        <v>6.3700000000000007E-2</v>
      </c>
      <c r="N32" s="2" t="s">
        <v>325</v>
      </c>
      <c r="O32" s="2"/>
      <c r="P32" s="2"/>
    </row>
    <row r="33" spans="8:16" x14ac:dyDescent="0.3">
      <c r="H33" s="3" t="s">
        <v>110</v>
      </c>
      <c r="I33" s="2">
        <v>4.3920000000000003</v>
      </c>
      <c r="J33" s="2" t="s">
        <v>413</v>
      </c>
      <c r="K33" s="2" t="s">
        <v>7</v>
      </c>
      <c r="L33" s="2" t="s">
        <v>33</v>
      </c>
      <c r="M33" s="2">
        <v>2.2000000000000001E-3</v>
      </c>
      <c r="N33" s="2" t="s">
        <v>339</v>
      </c>
      <c r="O33" s="2"/>
      <c r="P33" s="2"/>
    </row>
    <row r="34" spans="8:16" x14ac:dyDescent="0.3">
      <c r="H34" s="3" t="s">
        <v>111</v>
      </c>
      <c r="I34" s="2">
        <v>3.681</v>
      </c>
      <c r="J34" s="2" t="s">
        <v>414</v>
      </c>
      <c r="K34" s="2" t="s">
        <v>7</v>
      </c>
      <c r="L34" s="2" t="s">
        <v>37</v>
      </c>
      <c r="M34" s="2">
        <v>4.02E-2</v>
      </c>
      <c r="N34" s="2" t="s">
        <v>340</v>
      </c>
      <c r="O34" s="2"/>
      <c r="P34" s="2"/>
    </row>
    <row r="35" spans="8:16" x14ac:dyDescent="0.3">
      <c r="H35" s="3" t="s">
        <v>112</v>
      </c>
      <c r="I35" s="2">
        <v>1.2849999999999999</v>
      </c>
      <c r="J35" s="2" t="s">
        <v>415</v>
      </c>
      <c r="K35" s="2" t="s">
        <v>32</v>
      </c>
      <c r="L35" s="2" t="s">
        <v>9</v>
      </c>
      <c r="M35" s="2">
        <v>0.90529999999999999</v>
      </c>
      <c r="N35" s="2" t="s">
        <v>328</v>
      </c>
      <c r="O35" s="2"/>
      <c r="P35" s="2"/>
    </row>
    <row r="36" spans="8:16" x14ac:dyDescent="0.3">
      <c r="H36" s="3" t="s">
        <v>113</v>
      </c>
      <c r="I36" s="2">
        <v>2.992</v>
      </c>
      <c r="J36" s="2" t="s">
        <v>416</v>
      </c>
      <c r="K36" s="2" t="s">
        <v>32</v>
      </c>
      <c r="L36" s="2" t="s">
        <v>9</v>
      </c>
      <c r="M36" s="2">
        <v>0.2263</v>
      </c>
      <c r="N36" s="2" t="s">
        <v>341</v>
      </c>
      <c r="O36" s="2"/>
      <c r="P36" s="2"/>
    </row>
    <row r="37" spans="8:16" x14ac:dyDescent="0.3">
      <c r="H37" s="3" t="s">
        <v>114</v>
      </c>
      <c r="I37" s="2">
        <v>2.2810000000000001</v>
      </c>
      <c r="J37" s="2" t="s">
        <v>417</v>
      </c>
      <c r="K37" s="2" t="s">
        <v>32</v>
      </c>
      <c r="L37" s="2" t="s">
        <v>9</v>
      </c>
      <c r="M37" s="2">
        <v>0.65410000000000001</v>
      </c>
      <c r="N37" s="2" t="s">
        <v>342</v>
      </c>
      <c r="O37" s="2"/>
      <c r="P37" s="2"/>
    </row>
    <row r="38" spans="8:16" x14ac:dyDescent="0.3">
      <c r="H38" s="3" t="s">
        <v>115</v>
      </c>
      <c r="I38" s="2">
        <v>1.7070000000000001</v>
      </c>
      <c r="J38" s="2" t="s">
        <v>418</v>
      </c>
      <c r="K38" s="2" t="s">
        <v>32</v>
      </c>
      <c r="L38" s="2" t="s">
        <v>9</v>
      </c>
      <c r="M38" s="2">
        <v>0.55630000000000002</v>
      </c>
      <c r="N38" s="2" t="s">
        <v>343</v>
      </c>
      <c r="O38" s="2"/>
      <c r="P38" s="2"/>
    </row>
    <row r="39" spans="8:16" x14ac:dyDescent="0.3">
      <c r="H39" s="3" t="s">
        <v>116</v>
      </c>
      <c r="I39" s="2">
        <v>0.996</v>
      </c>
      <c r="J39" s="2" t="s">
        <v>419</v>
      </c>
      <c r="K39" s="2" t="s">
        <v>32</v>
      </c>
      <c r="L39" s="2" t="s">
        <v>9</v>
      </c>
      <c r="M39" s="2">
        <v>0.93010000000000004</v>
      </c>
      <c r="N39" s="2" t="s">
        <v>344</v>
      </c>
      <c r="O39" s="2"/>
      <c r="P39" s="2"/>
    </row>
    <row r="40" spans="8:16" x14ac:dyDescent="0.3">
      <c r="H40" s="3" t="s">
        <v>117</v>
      </c>
      <c r="I40" s="2">
        <v>-0.71130000000000004</v>
      </c>
      <c r="J40" s="2" t="s">
        <v>420</v>
      </c>
      <c r="K40" s="2" t="s">
        <v>32</v>
      </c>
      <c r="L40" s="2" t="s">
        <v>9</v>
      </c>
      <c r="M40" s="2">
        <v>0.83240000000000003</v>
      </c>
      <c r="N40" s="2" t="s">
        <v>345</v>
      </c>
      <c r="O40" s="2"/>
      <c r="P40" s="2"/>
    </row>
    <row r="41" spans="8:16" x14ac:dyDescent="0.3">
      <c r="H41" s="3"/>
      <c r="I41" s="2"/>
      <c r="J41" s="2"/>
      <c r="K41" s="2"/>
      <c r="L41" s="2"/>
      <c r="M41" s="2"/>
      <c r="N41" s="2"/>
      <c r="O41" s="2"/>
      <c r="P41" s="2"/>
    </row>
    <row r="42" spans="8:16" x14ac:dyDescent="0.3">
      <c r="H42" s="3" t="s">
        <v>62</v>
      </c>
      <c r="I42" s="2" t="s">
        <v>99</v>
      </c>
      <c r="J42" s="2" t="s">
        <v>100</v>
      </c>
      <c r="K42" s="2" t="s">
        <v>98</v>
      </c>
      <c r="L42" s="2" t="s">
        <v>101</v>
      </c>
      <c r="M42" s="2" t="s">
        <v>65</v>
      </c>
      <c r="N42" s="2" t="s">
        <v>66</v>
      </c>
      <c r="O42" s="2" t="s">
        <v>329</v>
      </c>
      <c r="P42" s="2" t="s">
        <v>86</v>
      </c>
    </row>
    <row r="43" spans="8:16" x14ac:dyDescent="0.3">
      <c r="H43" s="3" t="s">
        <v>108</v>
      </c>
      <c r="I43" s="2">
        <v>9.09</v>
      </c>
      <c r="J43" s="2">
        <v>7.69</v>
      </c>
      <c r="K43" s="2">
        <v>1.4</v>
      </c>
      <c r="L43" s="2">
        <v>1.421</v>
      </c>
      <c r="M43" s="2">
        <v>7</v>
      </c>
      <c r="N43" s="2">
        <v>7</v>
      </c>
      <c r="O43" s="2">
        <v>1.393</v>
      </c>
      <c r="P43" s="2">
        <v>6</v>
      </c>
    </row>
    <row r="44" spans="8:16" x14ac:dyDescent="0.3">
      <c r="H44" s="3" t="s">
        <v>109</v>
      </c>
      <c r="I44" s="2">
        <v>9.09</v>
      </c>
      <c r="J44" s="2">
        <v>6.4050000000000002</v>
      </c>
      <c r="K44" s="2">
        <v>2.6850000000000001</v>
      </c>
      <c r="L44" s="2">
        <v>0.75970000000000004</v>
      </c>
      <c r="M44" s="2">
        <v>7</v>
      </c>
      <c r="N44" s="2">
        <v>7</v>
      </c>
      <c r="O44" s="2">
        <v>4.9969999999999999</v>
      </c>
      <c r="P44" s="2">
        <v>6</v>
      </c>
    </row>
    <row r="45" spans="8:16" x14ac:dyDescent="0.3">
      <c r="H45" s="3" t="s">
        <v>110</v>
      </c>
      <c r="I45" s="2">
        <v>9.09</v>
      </c>
      <c r="J45" s="2">
        <v>4.6980000000000004</v>
      </c>
      <c r="K45" s="2">
        <v>4.3920000000000003</v>
      </c>
      <c r="L45" s="2">
        <v>0.61360000000000003</v>
      </c>
      <c r="M45" s="2">
        <v>7</v>
      </c>
      <c r="N45" s="2">
        <v>7</v>
      </c>
      <c r="O45" s="2">
        <v>10.119999999999999</v>
      </c>
      <c r="P45" s="2">
        <v>6</v>
      </c>
    </row>
    <row r="46" spans="8:16" x14ac:dyDescent="0.3">
      <c r="H46" s="3" t="s">
        <v>111</v>
      </c>
      <c r="I46" s="2">
        <v>9.09</v>
      </c>
      <c r="J46" s="2">
        <v>5.4089999999999998</v>
      </c>
      <c r="K46" s="2">
        <v>3.681</v>
      </c>
      <c r="L46" s="2">
        <v>0.93159999999999998</v>
      </c>
      <c r="M46" s="2">
        <v>7</v>
      </c>
      <c r="N46" s="2">
        <v>7</v>
      </c>
      <c r="O46" s="2">
        <v>5.5869999999999997</v>
      </c>
      <c r="P46" s="2">
        <v>6</v>
      </c>
    </row>
    <row r="47" spans="8:16" x14ac:dyDescent="0.3">
      <c r="H47" s="3" t="s">
        <v>112</v>
      </c>
      <c r="I47" s="2">
        <v>7.69</v>
      </c>
      <c r="J47" s="2">
        <v>6.4050000000000002</v>
      </c>
      <c r="K47" s="2">
        <v>1.2849999999999999</v>
      </c>
      <c r="L47" s="2">
        <v>1.5129999999999999</v>
      </c>
      <c r="M47" s="2">
        <v>7</v>
      </c>
      <c r="N47" s="2">
        <v>7</v>
      </c>
      <c r="O47" s="2">
        <v>1.202</v>
      </c>
      <c r="P47" s="2">
        <v>6</v>
      </c>
    </row>
    <row r="48" spans="8:16" x14ac:dyDescent="0.3">
      <c r="H48" s="3" t="s">
        <v>113</v>
      </c>
      <c r="I48" s="2">
        <v>7.69</v>
      </c>
      <c r="J48" s="2">
        <v>4.6980000000000004</v>
      </c>
      <c r="K48" s="2">
        <v>2.992</v>
      </c>
      <c r="L48" s="2">
        <v>1.232</v>
      </c>
      <c r="M48" s="2">
        <v>7</v>
      </c>
      <c r="N48" s="2">
        <v>7</v>
      </c>
      <c r="O48" s="2">
        <v>3.4359999999999999</v>
      </c>
      <c r="P48" s="2">
        <v>6</v>
      </c>
    </row>
    <row r="49" spans="8:16" x14ac:dyDescent="0.3">
      <c r="H49" s="3" t="s">
        <v>114</v>
      </c>
      <c r="I49" s="2">
        <v>7.69</v>
      </c>
      <c r="J49" s="2">
        <v>5.4089999999999998</v>
      </c>
      <c r="K49" s="2">
        <v>2.2810000000000001</v>
      </c>
      <c r="L49" s="2">
        <v>1.64</v>
      </c>
      <c r="M49" s="2">
        <v>7</v>
      </c>
      <c r="N49" s="2">
        <v>7</v>
      </c>
      <c r="O49" s="2">
        <v>1.9670000000000001</v>
      </c>
      <c r="P49" s="2">
        <v>6</v>
      </c>
    </row>
    <row r="50" spans="8:16" x14ac:dyDescent="0.3">
      <c r="H50" s="3" t="s">
        <v>115</v>
      </c>
      <c r="I50" s="2">
        <v>6.4050000000000002</v>
      </c>
      <c r="J50" s="2">
        <v>4.6980000000000004</v>
      </c>
      <c r="K50" s="2">
        <v>1.7070000000000001</v>
      </c>
      <c r="L50" s="2">
        <v>1.081</v>
      </c>
      <c r="M50" s="2">
        <v>7</v>
      </c>
      <c r="N50" s="2">
        <v>7</v>
      </c>
      <c r="O50" s="2">
        <v>2.2330000000000001</v>
      </c>
      <c r="P50" s="2">
        <v>6</v>
      </c>
    </row>
    <row r="51" spans="8:16" x14ac:dyDescent="0.3">
      <c r="H51" s="3" t="s">
        <v>116</v>
      </c>
      <c r="I51" s="2">
        <v>6.4050000000000002</v>
      </c>
      <c r="J51" s="2">
        <v>5.4089999999999998</v>
      </c>
      <c r="K51" s="2">
        <v>0.996</v>
      </c>
      <c r="L51" s="2">
        <v>1.2909999999999999</v>
      </c>
      <c r="M51" s="2">
        <v>7</v>
      </c>
      <c r="N51" s="2">
        <v>7</v>
      </c>
      <c r="O51" s="2">
        <v>1.091</v>
      </c>
      <c r="P51" s="2">
        <v>6</v>
      </c>
    </row>
    <row r="52" spans="8:16" x14ac:dyDescent="0.3">
      <c r="H52" s="3" t="s">
        <v>117</v>
      </c>
      <c r="I52" s="2">
        <v>4.6980000000000004</v>
      </c>
      <c r="J52" s="2">
        <v>5.4089999999999998</v>
      </c>
      <c r="K52" s="2">
        <v>-0.71130000000000004</v>
      </c>
      <c r="L52" s="2">
        <v>0.68859999999999999</v>
      </c>
      <c r="M52" s="2">
        <v>7</v>
      </c>
      <c r="N52" s="2">
        <v>7</v>
      </c>
      <c r="O52" s="2">
        <v>1.4610000000000001</v>
      </c>
      <c r="P52" s="2">
        <v>6</v>
      </c>
    </row>
  </sheetData>
  <mergeCells count="3">
    <mergeCell ref="B1:F1"/>
    <mergeCell ref="B3:C3"/>
    <mergeCell ref="D3:E3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D3939-E9FF-4567-8514-BE44197977CE}">
  <dimension ref="A1:P52"/>
  <sheetViews>
    <sheetView workbookViewId="0">
      <selection activeCell="B7" sqref="B7:F13"/>
    </sheetView>
  </sheetViews>
  <sheetFormatPr defaultRowHeight="14.4" x14ac:dyDescent="0.3"/>
  <cols>
    <col min="8" max="8" width="59.5546875" bestFit="1" customWidth="1"/>
    <col min="10" max="10" width="15.5546875" bestFit="1" customWidth="1"/>
    <col min="12" max="12" width="21.33203125" bestFit="1" customWidth="1"/>
  </cols>
  <sheetData>
    <row r="1" spans="1:16" x14ac:dyDescent="0.3">
      <c r="B1" s="30" t="s">
        <v>458</v>
      </c>
      <c r="C1" s="30"/>
      <c r="D1" s="30"/>
      <c r="E1" s="30"/>
      <c r="F1" s="30"/>
    </row>
    <row r="2" spans="1:16" x14ac:dyDescent="0.3">
      <c r="B2" s="1" t="s">
        <v>102</v>
      </c>
      <c r="C2" s="1" t="s">
        <v>103</v>
      </c>
      <c r="D2" s="1" t="s">
        <v>104</v>
      </c>
      <c r="E2" s="1" t="s">
        <v>105</v>
      </c>
      <c r="F2" s="1" t="s">
        <v>106</v>
      </c>
      <c r="H2" s="4" t="s">
        <v>2</v>
      </c>
      <c r="I2" s="1" t="s">
        <v>102</v>
      </c>
      <c r="J2" s="1" t="s">
        <v>103</v>
      </c>
      <c r="K2" s="1" t="s">
        <v>104</v>
      </c>
      <c r="L2" s="1" t="s">
        <v>105</v>
      </c>
      <c r="M2" s="1" t="s">
        <v>106</v>
      </c>
      <c r="O2" s="1"/>
      <c r="P2" s="1"/>
    </row>
    <row r="3" spans="1:16" x14ac:dyDescent="0.3">
      <c r="A3" s="21" t="s">
        <v>289</v>
      </c>
      <c r="B3" s="31">
        <f>ABS((B4-C4)/SQRT(((B6-1)*B5*B5*B6+(C6-1)*C5*C5*C6)/(B6+C6-2)))</f>
        <v>0.43867217458368052</v>
      </c>
      <c r="C3" s="31"/>
      <c r="D3" s="31">
        <f>ABS((D4-E4)/SQRT(((D6-1)*D5*D5*D6+(E6-1)*E5*E5*E6)/(D6+E6-2)))</f>
        <v>0.39973761893762871</v>
      </c>
      <c r="E3" s="31"/>
      <c r="H3" s="24" t="s">
        <v>3</v>
      </c>
      <c r="I3" s="25">
        <v>0.25319999999999998</v>
      </c>
      <c r="J3" s="25">
        <v>0.2296</v>
      </c>
      <c r="K3" s="25">
        <v>0.27260000000000001</v>
      </c>
      <c r="L3" s="25">
        <v>0.2442</v>
      </c>
      <c r="M3" s="25">
        <v>0.1676</v>
      </c>
    </row>
    <row r="4" spans="1:16" x14ac:dyDescent="0.3">
      <c r="A4" s="22" t="s">
        <v>288</v>
      </c>
      <c r="B4" s="22">
        <f t="shared" ref="B4:F4" si="0">AVERAGE(B7:B999)</f>
        <v>21.351243714081342</v>
      </c>
      <c r="C4" s="22">
        <f t="shared" si="0"/>
        <v>25.357562163470835</v>
      </c>
      <c r="D4" s="22">
        <f t="shared" si="0"/>
        <v>11.881216251716255</v>
      </c>
      <c r="E4" s="22">
        <f t="shared" si="0"/>
        <v>8.1359524874355031</v>
      </c>
      <c r="F4" s="22">
        <f t="shared" si="0"/>
        <v>7.7095250436502507</v>
      </c>
      <c r="H4" s="24" t="s">
        <v>376</v>
      </c>
      <c r="I4" s="25" t="s">
        <v>5</v>
      </c>
      <c r="J4" s="25" t="s">
        <v>5</v>
      </c>
      <c r="K4" s="25" t="s">
        <v>5</v>
      </c>
      <c r="L4" s="25" t="s">
        <v>5</v>
      </c>
      <c r="M4" s="25" t="s">
        <v>5</v>
      </c>
    </row>
    <row r="5" spans="1:16" x14ac:dyDescent="0.3">
      <c r="A5" s="22" t="s">
        <v>230</v>
      </c>
      <c r="B5" s="22">
        <f t="shared" ref="B5:F5" si="1">STDEV(B7:B999)/SQRT(B6)</f>
        <v>3.4988334734829971</v>
      </c>
      <c r="C5" s="22">
        <f t="shared" si="1"/>
        <v>3.4042897795250671</v>
      </c>
      <c r="D5" s="22">
        <f t="shared" si="1"/>
        <v>3.8628803189579441</v>
      </c>
      <c r="E5" s="22">
        <f t="shared" si="1"/>
        <v>3.1873600927582135</v>
      </c>
      <c r="F5" s="22">
        <f t="shared" si="1"/>
        <v>2.4599790832723989</v>
      </c>
      <c r="H5" s="24" t="s">
        <v>377</v>
      </c>
      <c r="I5" s="25" t="s">
        <v>7</v>
      </c>
      <c r="J5" s="25" t="s">
        <v>7</v>
      </c>
      <c r="K5" s="25" t="s">
        <v>7</v>
      </c>
      <c r="L5" s="25" t="s">
        <v>7</v>
      </c>
      <c r="M5" s="25" t="s">
        <v>7</v>
      </c>
    </row>
    <row r="6" spans="1:16" x14ac:dyDescent="0.3">
      <c r="A6" s="22" t="s">
        <v>231</v>
      </c>
      <c r="B6" s="22">
        <f t="shared" ref="B6:F6" si="2">COUNT(B7:B999)</f>
        <v>7</v>
      </c>
      <c r="C6" s="22">
        <f t="shared" si="2"/>
        <v>7</v>
      </c>
      <c r="D6" s="22">
        <f t="shared" si="2"/>
        <v>7</v>
      </c>
      <c r="E6" s="22">
        <f t="shared" si="2"/>
        <v>7</v>
      </c>
      <c r="F6" s="22">
        <f t="shared" si="2"/>
        <v>7</v>
      </c>
      <c r="H6" s="24" t="s">
        <v>378</v>
      </c>
      <c r="I6" s="25" t="s">
        <v>9</v>
      </c>
      <c r="J6" s="25" t="s">
        <v>9</v>
      </c>
      <c r="K6" s="25" t="s">
        <v>9</v>
      </c>
      <c r="L6" s="25" t="s">
        <v>9</v>
      </c>
      <c r="M6" s="25" t="s">
        <v>9</v>
      </c>
    </row>
    <row r="7" spans="1:16" x14ac:dyDescent="0.3">
      <c r="B7">
        <v>39.754363283775049</v>
      </c>
      <c r="C7">
        <v>33.819444444444443</v>
      </c>
      <c r="D7">
        <v>8.75</v>
      </c>
      <c r="E7">
        <v>0</v>
      </c>
      <c r="F7">
        <v>0</v>
      </c>
    </row>
    <row r="8" spans="1:16" x14ac:dyDescent="0.3">
      <c r="B8">
        <v>21.23424021234235</v>
      </c>
      <c r="C8">
        <v>21.9444444444445</v>
      </c>
      <c r="D8">
        <v>7.0090215128383022</v>
      </c>
      <c r="E8">
        <v>0.5547850208044377</v>
      </c>
      <c r="F8">
        <v>7.0784177654406664</v>
      </c>
      <c r="H8" s="4" t="s">
        <v>76</v>
      </c>
      <c r="I8" s="25"/>
      <c r="J8" s="25"/>
      <c r="K8" s="25"/>
      <c r="L8" s="25"/>
      <c r="M8" s="25"/>
    </row>
    <row r="9" spans="1:16" x14ac:dyDescent="0.3">
      <c r="B9">
        <v>11.782999308915002</v>
      </c>
      <c r="C9">
        <v>29.262352122477413</v>
      </c>
      <c r="D9">
        <v>15.200831024930817</v>
      </c>
      <c r="E9">
        <v>13.011797362942437</v>
      </c>
      <c r="F9">
        <v>0</v>
      </c>
      <c r="H9" s="24" t="s">
        <v>421</v>
      </c>
      <c r="I9" s="25" t="s">
        <v>32</v>
      </c>
      <c r="J9" s="25"/>
      <c r="K9" s="25"/>
      <c r="L9" s="25"/>
      <c r="M9" s="25"/>
    </row>
    <row r="10" spans="1:16" x14ac:dyDescent="0.3">
      <c r="B10">
        <v>16.705183228788396</v>
      </c>
      <c r="C10">
        <v>12.764481442941353</v>
      </c>
      <c r="D10">
        <v>10.381944444444418</v>
      </c>
      <c r="E10">
        <v>11.334037310806082</v>
      </c>
      <c r="F10">
        <v>10.190168640114791</v>
      </c>
      <c r="H10" s="24" t="s">
        <v>422</v>
      </c>
      <c r="I10" s="25">
        <v>6.4790000000000001</v>
      </c>
      <c r="J10" s="25"/>
      <c r="K10" s="25"/>
      <c r="L10" s="25"/>
      <c r="M10" s="25"/>
    </row>
    <row r="11" spans="1:16" x14ac:dyDescent="0.3">
      <c r="B11">
        <v>22.290388548057258</v>
      </c>
      <c r="C11">
        <v>14.945364821995135</v>
      </c>
      <c r="D11">
        <v>0.62478306143699935</v>
      </c>
      <c r="E11">
        <v>0</v>
      </c>
      <c r="F11">
        <v>5.5459272097053907</v>
      </c>
      <c r="H11" s="24" t="s">
        <v>423</v>
      </c>
      <c r="I11" s="25">
        <v>6.4999999999999997E-3</v>
      </c>
      <c r="J11" s="25"/>
      <c r="K11" s="25"/>
      <c r="L11" s="25"/>
      <c r="M11" s="25"/>
    </row>
    <row r="12" spans="1:16" x14ac:dyDescent="0.3">
      <c r="B12">
        <v>23.790186125211534</v>
      </c>
      <c r="C12">
        <v>35.73907009021525</v>
      </c>
      <c r="D12">
        <v>8.3304408191599908</v>
      </c>
      <c r="E12">
        <v>22.283929191252977</v>
      </c>
      <c r="F12">
        <v>15.957446808510639</v>
      </c>
      <c r="H12" s="24" t="s">
        <v>424</v>
      </c>
      <c r="I12" s="25" t="s">
        <v>33</v>
      </c>
      <c r="J12" s="25"/>
      <c r="K12" s="25"/>
      <c r="L12" s="25"/>
      <c r="M12" s="25"/>
    </row>
    <row r="13" spans="1:16" x14ac:dyDescent="0.3">
      <c r="B13">
        <v>13.90134529147981</v>
      </c>
      <c r="C13">
        <v>29.02777777777775</v>
      </c>
      <c r="D13">
        <v>32.871492899203261</v>
      </c>
      <c r="E13">
        <v>9.7671185262425873</v>
      </c>
      <c r="F13">
        <v>15.194714881780266</v>
      </c>
      <c r="H13" s="24" t="s">
        <v>425</v>
      </c>
      <c r="I13" s="25" t="s">
        <v>7</v>
      </c>
      <c r="J13" s="25"/>
      <c r="K13" s="25"/>
      <c r="L13" s="25"/>
      <c r="M13" s="25"/>
    </row>
    <row r="14" spans="1:16" x14ac:dyDescent="0.3">
      <c r="H14" s="24" t="s">
        <v>426</v>
      </c>
      <c r="I14" s="25">
        <v>0.63009999999999999</v>
      </c>
      <c r="J14" s="25"/>
      <c r="K14" s="25"/>
      <c r="L14" s="25"/>
      <c r="M14" s="25"/>
    </row>
    <row r="15" spans="1:16" x14ac:dyDescent="0.3">
      <c r="H15" s="24" t="s">
        <v>427</v>
      </c>
      <c r="I15" s="25">
        <v>0.51919999999999999</v>
      </c>
      <c r="J15" s="25"/>
      <c r="K15" s="25"/>
      <c r="L15" s="25"/>
      <c r="M15" s="25"/>
    </row>
    <row r="16" spans="1:16" x14ac:dyDescent="0.3">
      <c r="H16" s="24"/>
      <c r="I16" s="25"/>
      <c r="J16" s="25"/>
      <c r="K16" s="25"/>
      <c r="L16" s="25"/>
      <c r="M16" s="25"/>
    </row>
    <row r="17" spans="8:16" x14ac:dyDescent="0.3">
      <c r="H17" s="24" t="s">
        <v>82</v>
      </c>
      <c r="I17" s="25"/>
      <c r="J17" s="25"/>
      <c r="K17" s="25"/>
      <c r="L17" s="25"/>
      <c r="M17" s="25"/>
    </row>
    <row r="18" spans="8:16" x14ac:dyDescent="0.3">
      <c r="H18" s="24" t="s">
        <v>422</v>
      </c>
      <c r="I18" s="25">
        <v>1.5309999999999999</v>
      </c>
      <c r="J18" s="25"/>
      <c r="K18" s="25"/>
      <c r="L18" s="25"/>
      <c r="M18" s="25"/>
    </row>
    <row r="19" spans="8:16" x14ac:dyDescent="0.3">
      <c r="H19" s="24" t="s">
        <v>423</v>
      </c>
      <c r="I19" s="25">
        <v>0.2109</v>
      </c>
      <c r="J19" s="25"/>
      <c r="K19" s="25"/>
      <c r="L19" s="25"/>
      <c r="M19" s="25"/>
    </row>
    <row r="20" spans="8:16" x14ac:dyDescent="0.3">
      <c r="H20" s="24" t="s">
        <v>424</v>
      </c>
      <c r="I20" s="25" t="s">
        <v>9</v>
      </c>
      <c r="J20" s="25"/>
      <c r="K20" s="25"/>
      <c r="L20" s="25"/>
      <c r="M20" s="25"/>
    </row>
    <row r="21" spans="8:16" x14ac:dyDescent="0.3">
      <c r="H21" s="24" t="s">
        <v>428</v>
      </c>
      <c r="I21" s="25" t="s">
        <v>32</v>
      </c>
      <c r="J21" s="25"/>
      <c r="K21" s="25"/>
      <c r="L21" s="25"/>
      <c r="M21" s="25"/>
    </row>
    <row r="22" spans="8:16" x14ac:dyDescent="0.3">
      <c r="H22" s="24" t="s">
        <v>427</v>
      </c>
      <c r="I22" s="25">
        <v>0.15540000000000001</v>
      </c>
      <c r="J22" s="25"/>
      <c r="K22" s="25"/>
      <c r="L22" s="25"/>
      <c r="M22" s="25"/>
    </row>
    <row r="23" spans="8:16" x14ac:dyDescent="0.3">
      <c r="H23" s="24"/>
      <c r="I23" s="25"/>
      <c r="J23" s="25"/>
      <c r="K23" s="25"/>
      <c r="L23" s="25"/>
      <c r="M23" s="25"/>
    </row>
    <row r="24" spans="8:16" x14ac:dyDescent="0.3">
      <c r="H24" s="24" t="s">
        <v>84</v>
      </c>
      <c r="I24" s="25" t="s">
        <v>85</v>
      </c>
      <c r="J24" s="25" t="s">
        <v>86</v>
      </c>
      <c r="K24" s="25" t="s">
        <v>87</v>
      </c>
      <c r="L24" s="25" t="s">
        <v>88</v>
      </c>
      <c r="M24" s="25" t="s">
        <v>4</v>
      </c>
    </row>
    <row r="25" spans="8:16" x14ac:dyDescent="0.3">
      <c r="H25" s="24" t="s">
        <v>429</v>
      </c>
      <c r="I25" s="25">
        <v>1803</v>
      </c>
      <c r="J25" s="25">
        <v>4</v>
      </c>
      <c r="K25" s="25">
        <v>450.7</v>
      </c>
      <c r="L25" s="25" t="s">
        <v>430</v>
      </c>
      <c r="M25" s="25" t="s">
        <v>431</v>
      </c>
    </row>
    <row r="26" spans="8:16" x14ac:dyDescent="0.3">
      <c r="H26" s="24" t="s">
        <v>432</v>
      </c>
      <c r="I26" s="25">
        <v>638.9</v>
      </c>
      <c r="J26" s="25">
        <v>6</v>
      </c>
      <c r="K26" s="25">
        <v>106.5</v>
      </c>
      <c r="L26" s="25" t="s">
        <v>433</v>
      </c>
      <c r="M26" s="25" t="s">
        <v>434</v>
      </c>
    </row>
    <row r="27" spans="8:16" x14ac:dyDescent="0.3">
      <c r="H27" s="24" t="s">
        <v>435</v>
      </c>
      <c r="I27" s="25">
        <v>1670</v>
      </c>
      <c r="J27" s="25">
        <v>24</v>
      </c>
      <c r="K27" s="25">
        <v>69.569999999999993</v>
      </c>
      <c r="L27" s="25"/>
      <c r="M27" s="25"/>
    </row>
    <row r="28" spans="8:16" x14ac:dyDescent="0.3">
      <c r="H28" s="24" t="s">
        <v>436</v>
      </c>
      <c r="I28" s="25">
        <v>4111</v>
      </c>
      <c r="J28" s="25">
        <v>34</v>
      </c>
      <c r="K28" s="25"/>
      <c r="L28" s="25"/>
      <c r="M28" s="25"/>
    </row>
    <row r="29" spans="8:16" x14ac:dyDescent="0.3">
      <c r="H29" s="3"/>
      <c r="I29" s="2"/>
      <c r="J29" s="2"/>
      <c r="K29" s="2"/>
      <c r="L29" s="2"/>
      <c r="M29" s="2"/>
    </row>
    <row r="30" spans="8:16" x14ac:dyDescent="0.3">
      <c r="H30" s="4" t="s">
        <v>315</v>
      </c>
      <c r="I30" s="2" t="s">
        <v>98</v>
      </c>
      <c r="J30" s="2" t="s">
        <v>316</v>
      </c>
      <c r="K30" s="2" t="s">
        <v>317</v>
      </c>
      <c r="L30" s="2" t="s">
        <v>318</v>
      </c>
      <c r="M30" s="2" t="s">
        <v>319</v>
      </c>
      <c r="N30" s="2"/>
      <c r="O30" s="2"/>
      <c r="P30" s="2"/>
    </row>
    <row r="31" spans="8:16" x14ac:dyDescent="0.3">
      <c r="H31" s="3" t="s">
        <v>437</v>
      </c>
      <c r="I31" s="2">
        <v>-4.0060000000000002</v>
      </c>
      <c r="J31" s="2" t="s">
        <v>438</v>
      </c>
      <c r="K31" s="2" t="s">
        <v>32</v>
      </c>
      <c r="L31" s="2" t="s">
        <v>9</v>
      </c>
      <c r="M31" s="2">
        <v>0.84560000000000002</v>
      </c>
      <c r="N31" s="2" t="s">
        <v>322</v>
      </c>
      <c r="O31" s="2"/>
      <c r="P31" s="2"/>
    </row>
    <row r="32" spans="8:16" x14ac:dyDescent="0.3">
      <c r="H32" s="3" t="s">
        <v>439</v>
      </c>
      <c r="I32" s="2">
        <v>9.4700000000000006</v>
      </c>
      <c r="J32" s="2" t="s">
        <v>440</v>
      </c>
      <c r="K32" s="2" t="s">
        <v>32</v>
      </c>
      <c r="L32" s="2" t="s">
        <v>9</v>
      </c>
      <c r="M32" s="2">
        <v>0.5927</v>
      </c>
      <c r="N32" s="2" t="s">
        <v>325</v>
      </c>
      <c r="O32" s="2"/>
      <c r="P32" s="2"/>
    </row>
    <row r="33" spans="8:16" x14ac:dyDescent="0.3">
      <c r="H33" s="3" t="s">
        <v>441</v>
      </c>
      <c r="I33" s="2">
        <v>13.22</v>
      </c>
      <c r="J33" s="2" t="s">
        <v>442</v>
      </c>
      <c r="K33" s="2" t="s">
        <v>32</v>
      </c>
      <c r="L33" s="2" t="s">
        <v>9</v>
      </c>
      <c r="M33" s="2">
        <v>0.24879999999999999</v>
      </c>
      <c r="N33" s="2" t="s">
        <v>339</v>
      </c>
      <c r="O33" s="2"/>
      <c r="P33" s="2"/>
    </row>
    <row r="34" spans="8:16" x14ac:dyDescent="0.3">
      <c r="H34" s="3" t="s">
        <v>443</v>
      </c>
      <c r="I34" s="2">
        <v>13.64</v>
      </c>
      <c r="J34" s="2" t="s">
        <v>444</v>
      </c>
      <c r="K34" s="2" t="s">
        <v>32</v>
      </c>
      <c r="L34" s="2" t="s">
        <v>9</v>
      </c>
      <c r="M34" s="2">
        <v>0.1489</v>
      </c>
      <c r="N34" s="2" t="s">
        <v>340</v>
      </c>
      <c r="O34" s="2"/>
      <c r="P34" s="2"/>
    </row>
    <row r="35" spans="8:16" x14ac:dyDescent="0.3">
      <c r="H35" s="3" t="s">
        <v>445</v>
      </c>
      <c r="I35" s="2">
        <v>13.48</v>
      </c>
      <c r="J35" s="2" t="s">
        <v>446</v>
      </c>
      <c r="K35" s="2" t="s">
        <v>32</v>
      </c>
      <c r="L35" s="2" t="s">
        <v>9</v>
      </c>
      <c r="M35" s="2">
        <v>9.5200000000000007E-2</v>
      </c>
      <c r="N35" s="2" t="s">
        <v>328</v>
      </c>
      <c r="O35" s="2"/>
      <c r="P35" s="2"/>
    </row>
    <row r="36" spans="8:16" x14ac:dyDescent="0.3">
      <c r="H36" s="3" t="s">
        <v>447</v>
      </c>
      <c r="I36" s="2">
        <v>17.22</v>
      </c>
      <c r="J36" s="2" t="s">
        <v>448</v>
      </c>
      <c r="K36" s="2" t="s">
        <v>7</v>
      </c>
      <c r="L36" s="2" t="s">
        <v>37</v>
      </c>
      <c r="M36" s="2">
        <v>1.8700000000000001E-2</v>
      </c>
      <c r="N36" s="2" t="s">
        <v>341</v>
      </c>
      <c r="O36" s="2"/>
      <c r="P36" s="2"/>
    </row>
    <row r="37" spans="8:16" x14ac:dyDescent="0.3">
      <c r="H37" s="3" t="s">
        <v>449</v>
      </c>
      <c r="I37" s="2">
        <v>17.649999999999999</v>
      </c>
      <c r="J37" s="2" t="s">
        <v>450</v>
      </c>
      <c r="K37" s="2" t="s">
        <v>7</v>
      </c>
      <c r="L37" s="2" t="s">
        <v>37</v>
      </c>
      <c r="M37" s="2">
        <v>2.8799999999999999E-2</v>
      </c>
      <c r="N37" s="2" t="s">
        <v>342</v>
      </c>
      <c r="O37" s="2"/>
      <c r="P37" s="2"/>
    </row>
    <row r="38" spans="8:16" x14ac:dyDescent="0.3">
      <c r="H38" s="3" t="s">
        <v>451</v>
      </c>
      <c r="I38" s="2">
        <v>3.7450000000000001</v>
      </c>
      <c r="J38" s="2" t="s">
        <v>452</v>
      </c>
      <c r="K38" s="2" t="s">
        <v>32</v>
      </c>
      <c r="L38" s="2" t="s">
        <v>9</v>
      </c>
      <c r="M38" s="2">
        <v>0.89329999999999998</v>
      </c>
      <c r="N38" s="2" t="s">
        <v>343</v>
      </c>
      <c r="O38" s="2"/>
      <c r="P38" s="2"/>
    </row>
    <row r="39" spans="8:16" x14ac:dyDescent="0.3">
      <c r="H39" s="3" t="s">
        <v>453</v>
      </c>
      <c r="I39" s="2">
        <v>4.1719999999999997</v>
      </c>
      <c r="J39" s="2" t="s">
        <v>454</v>
      </c>
      <c r="K39" s="2" t="s">
        <v>32</v>
      </c>
      <c r="L39" s="2" t="s">
        <v>9</v>
      </c>
      <c r="M39" s="2">
        <v>0.79120000000000001</v>
      </c>
      <c r="N39" s="2" t="s">
        <v>344</v>
      </c>
      <c r="O39" s="2"/>
      <c r="P39" s="2"/>
    </row>
    <row r="40" spans="8:16" x14ac:dyDescent="0.3">
      <c r="H40" s="3" t="s">
        <v>455</v>
      </c>
      <c r="I40" s="2">
        <v>0.4264</v>
      </c>
      <c r="J40" s="2" t="s">
        <v>456</v>
      </c>
      <c r="K40" s="2" t="s">
        <v>32</v>
      </c>
      <c r="L40" s="2" t="s">
        <v>9</v>
      </c>
      <c r="M40" s="2">
        <v>0.99980000000000002</v>
      </c>
      <c r="N40" s="2" t="s">
        <v>345</v>
      </c>
      <c r="O40" s="2"/>
      <c r="P40" s="2"/>
    </row>
    <row r="41" spans="8:16" x14ac:dyDescent="0.3">
      <c r="H41" s="3"/>
      <c r="I41" s="2"/>
      <c r="J41" s="2"/>
      <c r="K41" s="2"/>
      <c r="L41" s="2"/>
      <c r="M41" s="2"/>
      <c r="N41" s="2"/>
      <c r="O41" s="2"/>
      <c r="P41" s="2"/>
    </row>
    <row r="42" spans="8:16" x14ac:dyDescent="0.3">
      <c r="H42" s="3" t="s">
        <v>62</v>
      </c>
      <c r="I42" s="2" t="s">
        <v>99</v>
      </c>
      <c r="J42" s="2" t="s">
        <v>100</v>
      </c>
      <c r="K42" s="2" t="s">
        <v>98</v>
      </c>
      <c r="L42" s="2" t="s">
        <v>101</v>
      </c>
      <c r="M42" s="2" t="s">
        <v>65</v>
      </c>
      <c r="N42" s="2" t="s">
        <v>66</v>
      </c>
      <c r="O42" s="2" t="s">
        <v>329</v>
      </c>
      <c r="P42" s="2" t="s">
        <v>86</v>
      </c>
    </row>
    <row r="43" spans="8:16" x14ac:dyDescent="0.3">
      <c r="H43" s="3" t="s">
        <v>437</v>
      </c>
      <c r="I43" s="2">
        <v>21.35</v>
      </c>
      <c r="J43" s="2">
        <v>25.36</v>
      </c>
      <c r="K43" s="2">
        <v>-4.0060000000000002</v>
      </c>
      <c r="L43" s="2">
        <v>3.9940000000000002</v>
      </c>
      <c r="M43" s="2">
        <v>7</v>
      </c>
      <c r="N43" s="2">
        <v>7</v>
      </c>
      <c r="O43" s="2">
        <v>1.419</v>
      </c>
      <c r="P43" s="2">
        <v>6</v>
      </c>
    </row>
    <row r="44" spans="8:16" x14ac:dyDescent="0.3">
      <c r="H44" s="3" t="s">
        <v>439</v>
      </c>
      <c r="I44" s="2">
        <v>21.35</v>
      </c>
      <c r="J44" s="2">
        <v>11.88</v>
      </c>
      <c r="K44" s="2">
        <v>9.4700000000000006</v>
      </c>
      <c r="L44" s="2">
        <v>6.2789999999999999</v>
      </c>
      <c r="M44" s="2">
        <v>7</v>
      </c>
      <c r="N44" s="2">
        <v>7</v>
      </c>
      <c r="O44" s="2">
        <v>2.133</v>
      </c>
      <c r="P44" s="2">
        <v>6</v>
      </c>
    </row>
    <row r="45" spans="8:16" x14ac:dyDescent="0.3">
      <c r="H45" s="3" t="s">
        <v>441</v>
      </c>
      <c r="I45" s="2">
        <v>21.35</v>
      </c>
      <c r="J45" s="2">
        <v>8.1359999999999992</v>
      </c>
      <c r="K45" s="2">
        <v>13.22</v>
      </c>
      <c r="L45" s="2">
        <v>5.6319999999999997</v>
      </c>
      <c r="M45" s="2">
        <v>7</v>
      </c>
      <c r="N45" s="2">
        <v>7</v>
      </c>
      <c r="O45" s="2">
        <v>3.319</v>
      </c>
      <c r="P45" s="2">
        <v>6</v>
      </c>
    </row>
    <row r="46" spans="8:16" x14ac:dyDescent="0.3">
      <c r="H46" s="3" t="s">
        <v>443</v>
      </c>
      <c r="I46" s="2">
        <v>21.35</v>
      </c>
      <c r="J46" s="2">
        <v>7.71</v>
      </c>
      <c r="K46" s="2">
        <v>13.64</v>
      </c>
      <c r="L46" s="2">
        <v>4.8860000000000001</v>
      </c>
      <c r="M46" s="2">
        <v>7</v>
      </c>
      <c r="N46" s="2">
        <v>7</v>
      </c>
      <c r="O46" s="2">
        <v>3.948</v>
      </c>
      <c r="P46" s="2">
        <v>6</v>
      </c>
    </row>
    <row r="47" spans="8:16" x14ac:dyDescent="0.3">
      <c r="H47" s="3" t="s">
        <v>445</v>
      </c>
      <c r="I47" s="2">
        <v>25.36</v>
      </c>
      <c r="J47" s="2">
        <v>11.88</v>
      </c>
      <c r="K47" s="2">
        <v>13.48</v>
      </c>
      <c r="L47" s="2">
        <v>4.2389999999999999</v>
      </c>
      <c r="M47" s="2">
        <v>7</v>
      </c>
      <c r="N47" s="2">
        <v>7</v>
      </c>
      <c r="O47" s="2">
        <v>4.4960000000000004</v>
      </c>
      <c r="P47" s="2">
        <v>6</v>
      </c>
    </row>
    <row r="48" spans="8:16" x14ac:dyDescent="0.3">
      <c r="H48" s="3" t="s">
        <v>447</v>
      </c>
      <c r="I48" s="2">
        <v>25.36</v>
      </c>
      <c r="J48" s="2">
        <v>8.1359999999999992</v>
      </c>
      <c r="K48" s="2">
        <v>17.22</v>
      </c>
      <c r="L48" s="2">
        <v>3.673</v>
      </c>
      <c r="M48" s="2">
        <v>7</v>
      </c>
      <c r="N48" s="2">
        <v>7</v>
      </c>
      <c r="O48" s="2">
        <v>6.63</v>
      </c>
      <c r="P48" s="2">
        <v>6</v>
      </c>
    </row>
    <row r="49" spans="8:16" x14ac:dyDescent="0.3">
      <c r="H49" s="3" t="s">
        <v>449</v>
      </c>
      <c r="I49" s="2">
        <v>25.36</v>
      </c>
      <c r="J49" s="2">
        <v>7.71</v>
      </c>
      <c r="K49" s="2">
        <v>17.649999999999999</v>
      </c>
      <c r="L49" s="2">
        <v>4.1360000000000001</v>
      </c>
      <c r="M49" s="2">
        <v>7</v>
      </c>
      <c r="N49" s="2">
        <v>7</v>
      </c>
      <c r="O49" s="2">
        <v>6.0339999999999998</v>
      </c>
      <c r="P49" s="2">
        <v>6</v>
      </c>
    </row>
    <row r="50" spans="8:16" x14ac:dyDescent="0.3">
      <c r="H50" s="3" t="s">
        <v>451</v>
      </c>
      <c r="I50" s="2">
        <v>11.88</v>
      </c>
      <c r="J50" s="2">
        <v>8.1359999999999992</v>
      </c>
      <c r="K50" s="2">
        <v>3.7450000000000001</v>
      </c>
      <c r="L50" s="2">
        <v>4.2389999999999999</v>
      </c>
      <c r="M50" s="2">
        <v>7</v>
      </c>
      <c r="N50" s="2">
        <v>7</v>
      </c>
      <c r="O50" s="2">
        <v>1.25</v>
      </c>
      <c r="P50" s="2">
        <v>6</v>
      </c>
    </row>
    <row r="51" spans="8:16" x14ac:dyDescent="0.3">
      <c r="H51" s="3" t="s">
        <v>453</v>
      </c>
      <c r="I51" s="2">
        <v>11.88</v>
      </c>
      <c r="J51" s="2">
        <v>7.71</v>
      </c>
      <c r="K51" s="2">
        <v>4.1719999999999997</v>
      </c>
      <c r="L51" s="2">
        <v>3.718</v>
      </c>
      <c r="M51" s="2">
        <v>7</v>
      </c>
      <c r="N51" s="2">
        <v>7</v>
      </c>
      <c r="O51" s="2">
        <v>1.587</v>
      </c>
      <c r="P51" s="2">
        <v>6</v>
      </c>
    </row>
    <row r="52" spans="8:16" x14ac:dyDescent="0.3">
      <c r="H52" s="3" t="s">
        <v>455</v>
      </c>
      <c r="I52" s="2">
        <v>8.1359999999999992</v>
      </c>
      <c r="J52" s="2">
        <v>7.71</v>
      </c>
      <c r="K52" s="2">
        <v>0.4264</v>
      </c>
      <c r="L52" s="2">
        <v>2.726</v>
      </c>
      <c r="M52" s="2">
        <v>7</v>
      </c>
      <c r="N52" s="2">
        <v>7</v>
      </c>
      <c r="O52" s="2">
        <v>0.22120000000000001</v>
      </c>
      <c r="P52" s="2">
        <v>6</v>
      </c>
    </row>
  </sheetData>
  <mergeCells count="3">
    <mergeCell ref="B1:F1"/>
    <mergeCell ref="B3:C3"/>
    <mergeCell ref="D3:E3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73087-0E83-4F98-977A-CB84F4CB64A6}">
  <dimension ref="A1:G26"/>
  <sheetViews>
    <sheetView workbookViewId="0">
      <selection activeCell="B1" sqref="B1:C1"/>
    </sheetView>
  </sheetViews>
  <sheetFormatPr defaultRowHeight="14.4" x14ac:dyDescent="0.3"/>
  <cols>
    <col min="5" max="5" width="37.44140625" bestFit="1" customWidth="1"/>
  </cols>
  <sheetData>
    <row r="1" spans="1:7" ht="43.8" customHeight="1" x14ac:dyDescent="0.3">
      <c r="B1" s="33" t="s">
        <v>118</v>
      </c>
      <c r="C1" s="33"/>
      <c r="D1" s="16"/>
      <c r="E1" s="16"/>
      <c r="F1" s="16" t="s">
        <v>30</v>
      </c>
      <c r="G1" s="16" t="s">
        <v>205</v>
      </c>
    </row>
    <row r="2" spans="1:7" x14ac:dyDescent="0.3">
      <c r="B2" s="16" t="s">
        <v>30</v>
      </c>
      <c r="C2" s="16" t="s">
        <v>205</v>
      </c>
      <c r="D2" s="1"/>
      <c r="E2" s="4" t="s">
        <v>2</v>
      </c>
      <c r="F2" s="2"/>
      <c r="G2" s="2"/>
    </row>
    <row r="3" spans="1:7" x14ac:dyDescent="0.3">
      <c r="A3" s="21" t="s">
        <v>289</v>
      </c>
      <c r="B3" s="31">
        <f>ABS((B4-C4)/SQRT(((B6-1)*B5*B5*B6+(C6-1)*C5*C5*C6)/(B6+C6-2)))</f>
        <v>1.2731187278712344</v>
      </c>
      <c r="C3" s="31"/>
      <c r="D3" s="15"/>
      <c r="E3" s="3" t="s">
        <v>3</v>
      </c>
      <c r="F3" s="2">
        <v>0.2306</v>
      </c>
      <c r="G3" s="2">
        <v>0.46829999999999999</v>
      </c>
    </row>
    <row r="4" spans="1:7" x14ac:dyDescent="0.3">
      <c r="A4" s="22" t="s">
        <v>288</v>
      </c>
      <c r="B4" s="22">
        <f t="shared" ref="B4:C4" si="0">AVERAGE(B7:B999)</f>
        <v>4.4954365079365077</v>
      </c>
      <c r="C4" s="22">
        <f t="shared" si="0"/>
        <v>0.28650793650793649</v>
      </c>
      <c r="E4" s="3" t="s">
        <v>4</v>
      </c>
      <c r="F4" s="2" t="s">
        <v>5</v>
      </c>
      <c r="G4" s="2" t="s">
        <v>11</v>
      </c>
    </row>
    <row r="5" spans="1:7" x14ac:dyDescent="0.3">
      <c r="A5" s="22" t="s">
        <v>230</v>
      </c>
      <c r="B5" s="22">
        <f t="shared" ref="B5:C5" si="1">STDEV(B7:B999)/SQRT(B6)</f>
        <v>1.7460808637571852</v>
      </c>
      <c r="C5" s="22">
        <f t="shared" si="1"/>
        <v>0.27194094404321528</v>
      </c>
      <c r="E5" s="3" t="s">
        <v>6</v>
      </c>
      <c r="F5" s="2" t="s">
        <v>7</v>
      </c>
      <c r="G5" s="2" t="s">
        <v>32</v>
      </c>
    </row>
    <row r="6" spans="1:7" x14ac:dyDescent="0.3">
      <c r="A6" s="22" t="s">
        <v>231</v>
      </c>
      <c r="B6" s="22">
        <f t="shared" ref="B6:C6" si="2">COUNT(B7:B999)</f>
        <v>7</v>
      </c>
      <c r="C6" s="22">
        <f t="shared" si="2"/>
        <v>7</v>
      </c>
      <c r="E6" s="3" t="s">
        <v>8</v>
      </c>
      <c r="F6" s="2" t="s">
        <v>9</v>
      </c>
      <c r="G6" s="2" t="s">
        <v>12</v>
      </c>
    </row>
    <row r="7" spans="1:7" x14ac:dyDescent="0.3">
      <c r="B7" s="10">
        <v>2.6</v>
      </c>
      <c r="C7" s="10">
        <v>0</v>
      </c>
    </row>
    <row r="8" spans="1:7" x14ac:dyDescent="0.3">
      <c r="B8" s="10">
        <v>12.272222222222224</v>
      </c>
      <c r="C8" s="10">
        <v>1.9166666666666667</v>
      </c>
      <c r="E8" s="4" t="s">
        <v>34</v>
      </c>
      <c r="F8" s="2"/>
    </row>
    <row r="9" spans="1:7" x14ac:dyDescent="0.3">
      <c r="B9" s="10">
        <v>4.45</v>
      </c>
      <c r="C9" s="10">
        <v>8.3333333333333329E-2</v>
      </c>
      <c r="E9" s="3" t="s">
        <v>4</v>
      </c>
      <c r="F9" s="2">
        <v>1.5599999999999999E-2</v>
      </c>
    </row>
    <row r="10" spans="1:7" x14ac:dyDescent="0.3">
      <c r="B10" s="10">
        <v>2</v>
      </c>
      <c r="C10" s="10">
        <v>0</v>
      </c>
      <c r="E10" s="3" t="s">
        <v>35</v>
      </c>
      <c r="F10" s="2" t="s">
        <v>36</v>
      </c>
    </row>
    <row r="11" spans="1:7" x14ac:dyDescent="0.3">
      <c r="B11" s="10">
        <v>0.42916666666666664</v>
      </c>
      <c r="C11" s="10">
        <v>0</v>
      </c>
      <c r="E11" s="3" t="s">
        <v>8</v>
      </c>
      <c r="F11" s="2" t="s">
        <v>37</v>
      </c>
    </row>
    <row r="12" spans="1:7" x14ac:dyDescent="0.3">
      <c r="B12" s="10">
        <v>9.3833333333333329</v>
      </c>
      <c r="C12" s="10">
        <v>0</v>
      </c>
      <c r="E12" s="3" t="s">
        <v>13</v>
      </c>
      <c r="F12" s="2" t="s">
        <v>7</v>
      </c>
    </row>
    <row r="13" spans="1:7" x14ac:dyDescent="0.3">
      <c r="B13" s="10">
        <v>0.33333333333333331</v>
      </c>
      <c r="C13" s="10">
        <v>5.5555555555555558E-3</v>
      </c>
      <c r="E13" s="3" t="s">
        <v>14</v>
      </c>
      <c r="F13" s="2" t="s">
        <v>15</v>
      </c>
    </row>
    <row r="14" spans="1:7" x14ac:dyDescent="0.3">
      <c r="E14" s="3" t="s">
        <v>38</v>
      </c>
      <c r="F14" s="2" t="s">
        <v>206</v>
      </c>
    </row>
    <row r="15" spans="1:7" x14ac:dyDescent="0.3">
      <c r="E15" s="3" t="s">
        <v>40</v>
      </c>
      <c r="F15" s="2">
        <v>-28</v>
      </c>
    </row>
    <row r="16" spans="1:7" x14ac:dyDescent="0.3">
      <c r="E16" s="3" t="s">
        <v>41</v>
      </c>
      <c r="F16" s="2">
        <v>7</v>
      </c>
    </row>
    <row r="17" spans="5:6" x14ac:dyDescent="0.3">
      <c r="E17" s="3" t="s">
        <v>42</v>
      </c>
      <c r="F17" s="2">
        <v>0</v>
      </c>
    </row>
    <row r="18" spans="5:6" x14ac:dyDescent="0.3">
      <c r="E18" s="3"/>
      <c r="F18" s="2"/>
    </row>
    <row r="19" spans="5:6" x14ac:dyDescent="0.3">
      <c r="E19" s="3" t="s">
        <v>43</v>
      </c>
      <c r="F19" s="2"/>
    </row>
    <row r="20" spans="5:6" x14ac:dyDescent="0.3">
      <c r="E20" s="3" t="s">
        <v>44</v>
      </c>
      <c r="F20" s="2">
        <v>-2.6</v>
      </c>
    </row>
    <row r="21" spans="5:6" x14ac:dyDescent="0.3">
      <c r="E21" s="3"/>
      <c r="F21" s="2"/>
    </row>
    <row r="22" spans="5:6" x14ac:dyDescent="0.3">
      <c r="E22" s="3" t="s">
        <v>45</v>
      </c>
      <c r="F22" s="2"/>
    </row>
    <row r="23" spans="5:6" x14ac:dyDescent="0.3">
      <c r="E23" s="3" t="s">
        <v>46</v>
      </c>
      <c r="F23" s="2">
        <v>0.37440000000000001</v>
      </c>
    </row>
    <row r="24" spans="5:6" x14ac:dyDescent="0.3">
      <c r="E24" s="3" t="s">
        <v>47</v>
      </c>
      <c r="F24" s="2">
        <v>0.20949999999999999</v>
      </c>
    </row>
    <row r="25" spans="5:6" x14ac:dyDescent="0.3">
      <c r="E25" s="3" t="s">
        <v>8</v>
      </c>
      <c r="F25" s="2" t="s">
        <v>9</v>
      </c>
    </row>
    <row r="26" spans="5:6" x14ac:dyDescent="0.3">
      <c r="E26" s="3" t="s">
        <v>48</v>
      </c>
      <c r="F26" s="2" t="s">
        <v>32</v>
      </c>
    </row>
  </sheetData>
  <mergeCells count="2">
    <mergeCell ref="B1:C1"/>
    <mergeCell ref="B3:C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4B011-CA97-49BD-BC60-8729E622ACEA}">
  <dimension ref="A1:I94"/>
  <sheetViews>
    <sheetView workbookViewId="0">
      <selection activeCell="E15" sqref="E15"/>
    </sheetView>
  </sheetViews>
  <sheetFormatPr defaultRowHeight="14.4" x14ac:dyDescent="0.3"/>
  <cols>
    <col min="3" max="3" width="9.44140625" customWidth="1"/>
    <col min="5" max="5" width="9.21875" bestFit="1" customWidth="1"/>
    <col min="7" max="7" width="53" bestFit="1" customWidth="1"/>
  </cols>
  <sheetData>
    <row r="1" spans="1:9" x14ac:dyDescent="0.3">
      <c r="B1" s="32" t="s">
        <v>67</v>
      </c>
      <c r="C1" s="32"/>
      <c r="D1" s="32"/>
      <c r="E1" s="32"/>
    </row>
    <row r="2" spans="1:9" x14ac:dyDescent="0.3">
      <c r="B2" s="34" t="s">
        <v>0</v>
      </c>
      <c r="C2" s="34"/>
      <c r="D2" s="30" t="s">
        <v>1</v>
      </c>
      <c r="E2" s="30"/>
      <c r="F2" s="2"/>
      <c r="G2" s="2"/>
    </row>
    <row r="3" spans="1:9" ht="57.6" customHeight="1" x14ac:dyDescent="0.3">
      <c r="B3" s="15" t="s">
        <v>119</v>
      </c>
      <c r="C3" s="19" t="s">
        <v>207</v>
      </c>
      <c r="D3" s="15" t="s">
        <v>119</v>
      </c>
      <c r="E3" s="19" t="s">
        <v>207</v>
      </c>
      <c r="H3" s="5"/>
      <c r="I3" s="1"/>
    </row>
    <row r="4" spans="1:9" x14ac:dyDescent="0.3">
      <c r="A4" s="21" t="s">
        <v>289</v>
      </c>
      <c r="B4" s="31">
        <f>ABS((E5-C5)/SQRT(((E7-1)*E6*E6*E7+(C7-1)*C6*C6*C7)/(E7+C7-2)))</f>
        <v>0.92734309172671991</v>
      </c>
      <c r="C4" s="31"/>
      <c r="D4" s="31"/>
      <c r="E4" s="31"/>
      <c r="G4" s="4" t="s">
        <v>120</v>
      </c>
      <c r="H4" s="2"/>
      <c r="I4" s="2"/>
    </row>
    <row r="5" spans="1:9" x14ac:dyDescent="0.3">
      <c r="A5" s="22" t="s">
        <v>288</v>
      </c>
      <c r="B5" s="22"/>
      <c r="C5" s="22">
        <f t="shared" ref="C5" si="0">AVERAGE(C8:C1000)</f>
        <v>40.752892687197111</v>
      </c>
      <c r="D5" s="22"/>
      <c r="E5" s="22">
        <f t="shared" ref="E5" si="1">AVERAGE(E8:E1000)</f>
        <v>24.233409524449804</v>
      </c>
      <c r="G5" s="3" t="s">
        <v>4</v>
      </c>
      <c r="H5" s="2">
        <v>2.9999999999999997E-4</v>
      </c>
      <c r="I5" s="2"/>
    </row>
    <row r="6" spans="1:9" x14ac:dyDescent="0.3">
      <c r="A6" s="22" t="s">
        <v>230</v>
      </c>
      <c r="B6" s="22"/>
      <c r="C6" s="22">
        <f t="shared" ref="C6" si="2">STDEV(C8:C1000)/SQRT(C7)</f>
        <v>1.9786776889071291</v>
      </c>
      <c r="D6" s="22"/>
      <c r="E6" s="22">
        <f t="shared" ref="E6" si="3">STDEV(E8:E1000)/SQRT(E7)</f>
        <v>2.7473987925305106</v>
      </c>
      <c r="G6" s="3" t="s">
        <v>8</v>
      </c>
      <c r="H6" s="2" t="s">
        <v>152</v>
      </c>
      <c r="I6" s="2"/>
    </row>
    <row r="7" spans="1:9" x14ac:dyDescent="0.3">
      <c r="A7" s="22" t="s">
        <v>231</v>
      </c>
      <c r="B7" s="22"/>
      <c r="C7" s="22">
        <f t="shared" ref="C7" si="4">COUNT(C8:C1000)</f>
        <v>87</v>
      </c>
      <c r="D7" s="22"/>
      <c r="E7" s="22">
        <f t="shared" ref="E7" si="5">COUNT(E8:E1000)</f>
        <v>34</v>
      </c>
      <c r="G7" s="3" t="s">
        <v>13</v>
      </c>
      <c r="H7" s="2" t="s">
        <v>7</v>
      </c>
      <c r="I7" s="2"/>
    </row>
    <row r="8" spans="1:9" x14ac:dyDescent="0.3">
      <c r="B8">
        <v>0</v>
      </c>
      <c r="C8">
        <v>15.961538461538501</v>
      </c>
      <c r="D8">
        <v>32</v>
      </c>
      <c r="E8">
        <v>6.1234102684879801</v>
      </c>
      <c r="G8" s="3" t="s">
        <v>14</v>
      </c>
      <c r="H8" s="2" t="s">
        <v>15</v>
      </c>
      <c r="I8" s="2"/>
    </row>
    <row r="9" spans="1:9" x14ac:dyDescent="0.3">
      <c r="B9">
        <v>0</v>
      </c>
      <c r="C9">
        <v>30.648723530592701</v>
      </c>
      <c r="D9">
        <v>32</v>
      </c>
      <c r="E9">
        <v>5.5797218194511702</v>
      </c>
      <c r="G9" s="3" t="s">
        <v>16</v>
      </c>
      <c r="H9" s="2" t="s">
        <v>208</v>
      </c>
      <c r="I9" s="2"/>
    </row>
    <row r="10" spans="1:9" x14ac:dyDescent="0.3">
      <c r="B10">
        <v>0</v>
      </c>
      <c r="C10">
        <v>0.83655083655083995</v>
      </c>
      <c r="D10">
        <v>32</v>
      </c>
      <c r="E10">
        <v>20.822261719527699</v>
      </c>
      <c r="G10" s="3" t="s">
        <v>22</v>
      </c>
      <c r="H10" s="2" t="s">
        <v>209</v>
      </c>
      <c r="I10" s="2"/>
    </row>
    <row r="11" spans="1:9" x14ac:dyDescent="0.3">
      <c r="B11">
        <v>1</v>
      </c>
      <c r="C11">
        <v>7.38693467336683</v>
      </c>
      <c r="D11">
        <v>33</v>
      </c>
      <c r="E11">
        <v>31.220997679814399</v>
      </c>
      <c r="G11" s="3"/>
      <c r="H11" s="2"/>
      <c r="I11" s="2"/>
    </row>
    <row r="12" spans="1:9" x14ac:dyDescent="0.3">
      <c r="B12">
        <v>1</v>
      </c>
      <c r="C12">
        <v>24.7203579418345</v>
      </c>
      <c r="D12">
        <v>33</v>
      </c>
      <c r="E12">
        <v>27.438231469440801</v>
      </c>
      <c r="G12" s="3" t="s">
        <v>17</v>
      </c>
      <c r="H12" s="2"/>
      <c r="I12" s="2"/>
    </row>
    <row r="13" spans="1:9" x14ac:dyDescent="0.3">
      <c r="B13">
        <v>2</v>
      </c>
      <c r="C13">
        <v>44.985775248933102</v>
      </c>
      <c r="D13">
        <v>33</v>
      </c>
      <c r="E13">
        <v>9.1999999999999993</v>
      </c>
      <c r="G13" s="3" t="s">
        <v>216</v>
      </c>
      <c r="H13" s="2">
        <v>40.42</v>
      </c>
      <c r="I13" s="2"/>
    </row>
    <row r="14" spans="1:9" x14ac:dyDescent="0.3">
      <c r="B14">
        <v>2</v>
      </c>
      <c r="C14">
        <v>33.629054616024398</v>
      </c>
      <c r="D14">
        <v>33</v>
      </c>
      <c r="E14">
        <v>40.9537166900421</v>
      </c>
      <c r="G14" s="3" t="s">
        <v>215</v>
      </c>
      <c r="H14" s="2">
        <v>24.15</v>
      </c>
      <c r="I14" s="2"/>
    </row>
    <row r="15" spans="1:9" x14ac:dyDescent="0.3">
      <c r="B15">
        <v>2</v>
      </c>
      <c r="C15">
        <v>46.242171189979103</v>
      </c>
      <c r="D15">
        <v>34</v>
      </c>
      <c r="E15">
        <v>46.163682864450102</v>
      </c>
      <c r="G15" s="3" t="s">
        <v>123</v>
      </c>
      <c r="H15" s="2" t="s">
        <v>210</v>
      </c>
      <c r="I15" s="2"/>
    </row>
    <row r="16" spans="1:9" x14ac:dyDescent="0.3">
      <c r="B16">
        <v>2</v>
      </c>
      <c r="C16">
        <v>66.867800329127803</v>
      </c>
      <c r="D16">
        <v>34</v>
      </c>
      <c r="E16">
        <v>22.8015908086611</v>
      </c>
      <c r="G16" s="3" t="s">
        <v>19</v>
      </c>
      <c r="H16" s="2" t="s">
        <v>211</v>
      </c>
      <c r="I16" s="2"/>
    </row>
    <row r="17" spans="2:9" x14ac:dyDescent="0.3">
      <c r="B17">
        <v>2</v>
      </c>
      <c r="C17">
        <v>59.639259779807901</v>
      </c>
      <c r="D17">
        <v>35</v>
      </c>
      <c r="E17">
        <v>41.3569321533923</v>
      </c>
      <c r="G17" s="3"/>
      <c r="H17" s="2"/>
      <c r="I17" s="2"/>
    </row>
    <row r="18" spans="2:9" x14ac:dyDescent="0.3">
      <c r="B18">
        <v>3</v>
      </c>
      <c r="C18">
        <v>49.693627450980401</v>
      </c>
      <c r="D18">
        <v>35</v>
      </c>
      <c r="E18">
        <v>37.5531412376004</v>
      </c>
      <c r="G18" s="3" t="s">
        <v>126</v>
      </c>
      <c r="H18" s="2" t="s">
        <v>127</v>
      </c>
      <c r="I18" s="2" t="s">
        <v>128</v>
      </c>
    </row>
    <row r="19" spans="2:9" x14ac:dyDescent="0.3">
      <c r="B19">
        <v>3</v>
      </c>
      <c r="C19">
        <v>28.666077738515899</v>
      </c>
      <c r="D19">
        <v>35</v>
      </c>
      <c r="E19">
        <v>28.542713567839201</v>
      </c>
      <c r="G19" s="3" t="s">
        <v>129</v>
      </c>
      <c r="H19" s="2">
        <v>16.829999999999998</v>
      </c>
      <c r="I19" s="2">
        <v>283.2</v>
      </c>
    </row>
    <row r="20" spans="2:9" x14ac:dyDescent="0.3">
      <c r="B20">
        <v>3</v>
      </c>
      <c r="C20">
        <v>45.9721278042148</v>
      </c>
      <c r="D20">
        <v>36</v>
      </c>
      <c r="E20">
        <v>35.024982809438299</v>
      </c>
      <c r="G20" s="3" t="s">
        <v>130</v>
      </c>
      <c r="H20" s="2">
        <v>5.94</v>
      </c>
      <c r="I20" s="2">
        <v>35.28</v>
      </c>
    </row>
    <row r="21" spans="2:9" x14ac:dyDescent="0.3">
      <c r="B21">
        <v>4</v>
      </c>
      <c r="C21">
        <v>29.488255033557</v>
      </c>
      <c r="D21">
        <v>36</v>
      </c>
      <c r="E21">
        <v>5.2631578947368398</v>
      </c>
      <c r="G21" s="3"/>
      <c r="H21" s="2"/>
      <c r="I21" s="2"/>
    </row>
    <row r="22" spans="2:9" x14ac:dyDescent="0.3">
      <c r="B22">
        <v>4</v>
      </c>
      <c r="C22">
        <v>31.901094446696401</v>
      </c>
      <c r="D22">
        <v>36</v>
      </c>
      <c r="E22">
        <v>12.112068965517199</v>
      </c>
      <c r="G22" s="3" t="s">
        <v>131</v>
      </c>
      <c r="H22" s="2"/>
      <c r="I22" s="2"/>
    </row>
    <row r="23" spans="2:9" x14ac:dyDescent="0.3">
      <c r="B23">
        <v>5</v>
      </c>
      <c r="C23">
        <v>33.903133903133899</v>
      </c>
      <c r="D23">
        <v>36</v>
      </c>
      <c r="E23">
        <v>8.3170254403131096</v>
      </c>
      <c r="G23" s="3" t="s">
        <v>132</v>
      </c>
      <c r="H23" s="2" t="s">
        <v>212</v>
      </c>
      <c r="I23" s="2"/>
    </row>
    <row r="24" spans="2:9" x14ac:dyDescent="0.3">
      <c r="B24">
        <v>6</v>
      </c>
      <c r="C24">
        <v>80.2922039192526</v>
      </c>
      <c r="D24">
        <v>37</v>
      </c>
      <c r="E24">
        <v>15.255487917358399</v>
      </c>
      <c r="G24" s="3" t="s">
        <v>4</v>
      </c>
      <c r="H24" s="2">
        <v>0.1946</v>
      </c>
      <c r="I24" s="2"/>
    </row>
    <row r="25" spans="2:9" x14ac:dyDescent="0.3">
      <c r="B25">
        <v>6</v>
      </c>
      <c r="C25">
        <v>47.4162877221993</v>
      </c>
      <c r="D25">
        <v>37</v>
      </c>
      <c r="E25">
        <v>59.9847415601755</v>
      </c>
      <c r="G25" s="3" t="s">
        <v>8</v>
      </c>
      <c r="H25" s="2" t="s">
        <v>9</v>
      </c>
      <c r="I25" s="2"/>
    </row>
    <row r="26" spans="2:9" x14ac:dyDescent="0.3">
      <c r="B26">
        <v>7</v>
      </c>
      <c r="C26">
        <v>15.8488437676255</v>
      </c>
      <c r="D26">
        <v>37</v>
      </c>
      <c r="E26">
        <v>7.53828032979977</v>
      </c>
      <c r="G26" s="3" t="s">
        <v>133</v>
      </c>
      <c r="H26" s="2" t="s">
        <v>32</v>
      </c>
      <c r="I26" s="2"/>
    </row>
    <row r="27" spans="2:9" x14ac:dyDescent="0.3">
      <c r="B27">
        <v>8</v>
      </c>
      <c r="C27">
        <v>39.620830333573302</v>
      </c>
      <c r="D27">
        <v>38</v>
      </c>
      <c r="E27">
        <v>21.097417840375599</v>
      </c>
      <c r="G27" s="3"/>
      <c r="H27" s="2"/>
      <c r="I27" s="2"/>
    </row>
    <row r="28" spans="2:9" x14ac:dyDescent="0.3">
      <c r="B28">
        <v>8</v>
      </c>
      <c r="C28">
        <v>20.0621725864947</v>
      </c>
      <c r="D28">
        <v>38</v>
      </c>
      <c r="E28">
        <v>33.834586466165398</v>
      </c>
      <c r="G28" s="3" t="s">
        <v>134</v>
      </c>
      <c r="H28" s="2"/>
      <c r="I28" s="2"/>
    </row>
    <row r="29" spans="2:9" x14ac:dyDescent="0.3">
      <c r="B29">
        <v>8</v>
      </c>
      <c r="C29">
        <v>56.2542106445093</v>
      </c>
      <c r="D29">
        <v>38</v>
      </c>
      <c r="E29">
        <v>3.5679374389051799</v>
      </c>
      <c r="G29" s="3" t="s">
        <v>135</v>
      </c>
      <c r="H29" s="2">
        <v>117</v>
      </c>
      <c r="I29" s="2"/>
    </row>
    <row r="30" spans="2:9" x14ac:dyDescent="0.3">
      <c r="B30">
        <v>8</v>
      </c>
      <c r="C30">
        <v>76.610738255033596</v>
      </c>
      <c r="D30">
        <v>38</v>
      </c>
      <c r="E30">
        <v>7.0588235294117601</v>
      </c>
      <c r="G30" s="3" t="s">
        <v>136</v>
      </c>
      <c r="H30" s="2">
        <v>515.4</v>
      </c>
      <c r="I30" s="2"/>
    </row>
    <row r="31" spans="2:9" x14ac:dyDescent="0.3">
      <c r="B31">
        <v>8</v>
      </c>
      <c r="C31">
        <v>61.490683229813698</v>
      </c>
      <c r="D31">
        <v>39</v>
      </c>
      <c r="E31">
        <v>15.0750750750751</v>
      </c>
      <c r="G31" s="3"/>
      <c r="H31" s="2"/>
      <c r="I31" s="2"/>
    </row>
    <row r="32" spans="2:9" x14ac:dyDescent="0.3">
      <c r="B32">
        <v>9</v>
      </c>
      <c r="C32">
        <v>36.282051282051299</v>
      </c>
      <c r="D32">
        <v>39</v>
      </c>
      <c r="E32">
        <v>11.410550458715599</v>
      </c>
      <c r="G32" s="3" t="s">
        <v>23</v>
      </c>
      <c r="H32" s="2"/>
      <c r="I32" s="2"/>
    </row>
    <row r="33" spans="2:9" x14ac:dyDescent="0.3">
      <c r="B33">
        <v>9</v>
      </c>
      <c r="C33">
        <v>71.804752729608197</v>
      </c>
      <c r="D33">
        <v>39</v>
      </c>
      <c r="E33">
        <v>10.4261106074343</v>
      </c>
      <c r="G33" s="3" t="s">
        <v>213</v>
      </c>
      <c r="H33" s="2">
        <v>2</v>
      </c>
      <c r="I33" s="2"/>
    </row>
    <row r="34" spans="2:9" x14ac:dyDescent="0.3">
      <c r="B34">
        <v>9</v>
      </c>
      <c r="C34">
        <v>6.0439976537927098</v>
      </c>
      <c r="D34">
        <v>39</v>
      </c>
      <c r="E34">
        <v>19.693086478390398</v>
      </c>
      <c r="G34" s="3" t="s">
        <v>57</v>
      </c>
      <c r="H34" s="2">
        <v>41</v>
      </c>
      <c r="I34" s="2"/>
    </row>
    <row r="35" spans="2:9" x14ac:dyDescent="0.3">
      <c r="B35">
        <v>10</v>
      </c>
      <c r="C35">
        <v>60.291304987494499</v>
      </c>
      <c r="D35">
        <v>39</v>
      </c>
      <c r="E35">
        <v>17.763755678950002</v>
      </c>
      <c r="G35" s="3" t="s">
        <v>214</v>
      </c>
      <c r="H35" s="2">
        <v>121</v>
      </c>
      <c r="I35" s="2"/>
    </row>
    <row r="36" spans="2:9" x14ac:dyDescent="0.3">
      <c r="B36">
        <v>10</v>
      </c>
      <c r="C36">
        <v>25.8948971820259</v>
      </c>
      <c r="D36">
        <v>40</v>
      </c>
      <c r="E36">
        <v>55.078125</v>
      </c>
    </row>
    <row r="37" spans="2:9" x14ac:dyDescent="0.3">
      <c r="B37">
        <v>10</v>
      </c>
      <c r="C37">
        <v>53.162790697674403</v>
      </c>
      <c r="D37">
        <v>40</v>
      </c>
      <c r="E37">
        <v>12.0952380952381</v>
      </c>
    </row>
    <row r="38" spans="2:9" x14ac:dyDescent="0.3">
      <c r="B38">
        <v>11</v>
      </c>
      <c r="C38">
        <v>20.2295552367288</v>
      </c>
      <c r="D38">
        <v>40</v>
      </c>
      <c r="E38">
        <v>23.395445134575599</v>
      </c>
    </row>
    <row r="39" spans="2:9" x14ac:dyDescent="0.3">
      <c r="B39">
        <v>11</v>
      </c>
      <c r="C39">
        <v>44.422211105552798</v>
      </c>
      <c r="D39">
        <v>40</v>
      </c>
      <c r="E39">
        <v>53.2165206508135</v>
      </c>
    </row>
    <row r="40" spans="2:9" x14ac:dyDescent="0.3">
      <c r="B40">
        <v>12</v>
      </c>
      <c r="C40">
        <v>34.686248331108203</v>
      </c>
      <c r="D40">
        <v>40</v>
      </c>
      <c r="E40">
        <v>39.939485627836603</v>
      </c>
    </row>
    <row r="41" spans="2:9" x14ac:dyDescent="0.3">
      <c r="B41">
        <v>12</v>
      </c>
      <c r="C41">
        <v>50.465970064953403</v>
      </c>
      <c r="D41">
        <v>40</v>
      </c>
      <c r="E41">
        <v>39.031620553359701</v>
      </c>
    </row>
    <row r="42" spans="2:9" x14ac:dyDescent="0.3">
      <c r="B42">
        <v>13</v>
      </c>
      <c r="C42">
        <v>20.802919708029201</v>
      </c>
    </row>
    <row r="43" spans="2:9" x14ac:dyDescent="0.3">
      <c r="B43">
        <v>13</v>
      </c>
      <c r="C43">
        <v>37.435897435897402</v>
      </c>
    </row>
    <row r="44" spans="2:9" x14ac:dyDescent="0.3">
      <c r="B44">
        <v>13</v>
      </c>
      <c r="C44">
        <v>26.913053778725399</v>
      </c>
    </row>
    <row r="45" spans="2:9" x14ac:dyDescent="0.3">
      <c r="B45">
        <v>14</v>
      </c>
      <c r="C45">
        <v>66.331555190808402</v>
      </c>
    </row>
    <row r="46" spans="2:9" x14ac:dyDescent="0.3">
      <c r="B46">
        <v>14</v>
      </c>
      <c r="C46">
        <v>26.937269372693699</v>
      </c>
    </row>
    <row r="47" spans="2:9" x14ac:dyDescent="0.3">
      <c r="B47">
        <v>15</v>
      </c>
      <c r="C47">
        <v>54.680249009620802</v>
      </c>
    </row>
    <row r="48" spans="2:9" x14ac:dyDescent="0.3">
      <c r="B48">
        <v>15</v>
      </c>
      <c r="C48">
        <v>51.995798319327697</v>
      </c>
    </row>
    <row r="49" spans="2:3" x14ac:dyDescent="0.3">
      <c r="B49">
        <v>15</v>
      </c>
      <c r="C49">
        <v>53.0646799864545</v>
      </c>
    </row>
    <row r="50" spans="2:3" x14ac:dyDescent="0.3">
      <c r="B50">
        <v>15</v>
      </c>
      <c r="C50">
        <v>57.515960533952402</v>
      </c>
    </row>
    <row r="51" spans="2:3" x14ac:dyDescent="0.3">
      <c r="B51">
        <v>16</v>
      </c>
      <c r="C51">
        <v>42.724333063864201</v>
      </c>
    </row>
    <row r="52" spans="2:3" x14ac:dyDescent="0.3">
      <c r="B52">
        <v>17</v>
      </c>
      <c r="C52">
        <v>40.654368256178202</v>
      </c>
    </row>
    <row r="53" spans="2:3" x14ac:dyDescent="0.3">
      <c r="B53">
        <v>17</v>
      </c>
      <c r="C53">
        <v>10.617009449694301</v>
      </c>
    </row>
    <row r="54" spans="2:3" x14ac:dyDescent="0.3">
      <c r="B54">
        <v>17</v>
      </c>
      <c r="C54">
        <v>33.161222339304501</v>
      </c>
    </row>
    <row r="55" spans="2:3" x14ac:dyDescent="0.3">
      <c r="B55">
        <v>17</v>
      </c>
      <c r="C55">
        <v>64.621968616262507</v>
      </c>
    </row>
    <row r="56" spans="2:3" x14ac:dyDescent="0.3">
      <c r="B56">
        <v>17</v>
      </c>
      <c r="C56">
        <v>21.904761904761902</v>
      </c>
    </row>
    <row r="57" spans="2:3" x14ac:dyDescent="0.3">
      <c r="B57">
        <v>18</v>
      </c>
      <c r="C57">
        <v>31.1966430328462</v>
      </c>
    </row>
    <row r="58" spans="2:3" x14ac:dyDescent="0.3">
      <c r="B58">
        <v>18</v>
      </c>
      <c r="C58">
        <v>30.270067516879202</v>
      </c>
    </row>
    <row r="59" spans="2:3" x14ac:dyDescent="0.3">
      <c r="B59">
        <v>18</v>
      </c>
      <c r="C59">
        <v>42.281879194630903</v>
      </c>
    </row>
    <row r="60" spans="2:3" x14ac:dyDescent="0.3">
      <c r="B60">
        <v>18</v>
      </c>
      <c r="C60">
        <v>36.530297182555003</v>
      </c>
    </row>
    <row r="61" spans="2:3" x14ac:dyDescent="0.3">
      <c r="B61">
        <v>19</v>
      </c>
      <c r="C61">
        <v>55.790960451977398</v>
      </c>
    </row>
    <row r="62" spans="2:3" x14ac:dyDescent="0.3">
      <c r="B62">
        <v>19</v>
      </c>
      <c r="C62">
        <v>58.966707907453603</v>
      </c>
    </row>
    <row r="63" spans="2:3" x14ac:dyDescent="0.3">
      <c r="B63">
        <v>20</v>
      </c>
      <c r="C63">
        <v>8.4973445798187992</v>
      </c>
    </row>
    <row r="64" spans="2:3" x14ac:dyDescent="0.3">
      <c r="B64">
        <v>20</v>
      </c>
      <c r="C64">
        <v>23.549883990719302</v>
      </c>
    </row>
    <row r="65" spans="2:3" x14ac:dyDescent="0.3">
      <c r="B65">
        <v>20</v>
      </c>
      <c r="C65">
        <v>52.6172465960666</v>
      </c>
    </row>
    <row r="66" spans="2:3" x14ac:dyDescent="0.3">
      <c r="B66">
        <v>21</v>
      </c>
      <c r="C66">
        <v>44.401709401709397</v>
      </c>
    </row>
    <row r="67" spans="2:3" x14ac:dyDescent="0.3">
      <c r="B67">
        <v>21</v>
      </c>
      <c r="C67">
        <v>16.994633273702998</v>
      </c>
    </row>
    <row r="68" spans="2:3" x14ac:dyDescent="0.3">
      <c r="B68">
        <v>21</v>
      </c>
      <c r="C68">
        <v>41.312741312741302</v>
      </c>
    </row>
    <row r="69" spans="2:3" x14ac:dyDescent="0.3">
      <c r="B69">
        <v>22</v>
      </c>
      <c r="C69">
        <v>53.287981859410401</v>
      </c>
    </row>
    <row r="70" spans="2:3" x14ac:dyDescent="0.3">
      <c r="B70">
        <v>22</v>
      </c>
      <c r="C70">
        <v>81.672275433600802</v>
      </c>
    </row>
    <row r="71" spans="2:3" x14ac:dyDescent="0.3">
      <c r="B71">
        <v>22</v>
      </c>
      <c r="C71">
        <v>69.232155731795203</v>
      </c>
    </row>
    <row r="72" spans="2:3" x14ac:dyDescent="0.3">
      <c r="B72">
        <v>22</v>
      </c>
      <c r="C72">
        <v>19.696969696969699</v>
      </c>
    </row>
    <row r="73" spans="2:3" x14ac:dyDescent="0.3">
      <c r="B73">
        <v>23</v>
      </c>
      <c r="C73">
        <v>55.227771679473101</v>
      </c>
    </row>
    <row r="74" spans="2:3" x14ac:dyDescent="0.3">
      <c r="B74">
        <v>23</v>
      </c>
      <c r="C74">
        <v>50.691985838429297</v>
      </c>
    </row>
    <row r="75" spans="2:3" x14ac:dyDescent="0.3">
      <c r="B75">
        <v>23</v>
      </c>
      <c r="C75">
        <v>63.895652173913</v>
      </c>
    </row>
    <row r="76" spans="2:3" x14ac:dyDescent="0.3">
      <c r="B76">
        <v>23</v>
      </c>
      <c r="C76">
        <v>28.828262509429202</v>
      </c>
    </row>
    <row r="77" spans="2:3" x14ac:dyDescent="0.3">
      <c r="B77">
        <v>24</v>
      </c>
      <c r="C77">
        <v>35.317059078434198</v>
      </c>
    </row>
    <row r="78" spans="2:3" x14ac:dyDescent="0.3">
      <c r="B78">
        <v>24</v>
      </c>
      <c r="C78">
        <v>22.118380062305299</v>
      </c>
    </row>
    <row r="79" spans="2:3" x14ac:dyDescent="0.3">
      <c r="B79">
        <v>24</v>
      </c>
      <c r="C79">
        <v>54.741949713277499</v>
      </c>
    </row>
    <row r="80" spans="2:3" x14ac:dyDescent="0.3">
      <c r="B80">
        <v>25</v>
      </c>
      <c r="C80">
        <v>32.809484422387598</v>
      </c>
    </row>
    <row r="81" spans="2:3" x14ac:dyDescent="0.3">
      <c r="B81">
        <v>25</v>
      </c>
      <c r="C81">
        <v>63.267973856209103</v>
      </c>
    </row>
    <row r="82" spans="2:3" x14ac:dyDescent="0.3">
      <c r="B82">
        <v>25</v>
      </c>
      <c r="C82">
        <v>3.8327526132404</v>
      </c>
    </row>
    <row r="83" spans="2:3" x14ac:dyDescent="0.3">
      <c r="B83">
        <v>26</v>
      </c>
      <c r="C83">
        <v>59.797047970479703</v>
      </c>
    </row>
    <row r="84" spans="2:3" x14ac:dyDescent="0.3">
      <c r="B84">
        <v>27</v>
      </c>
      <c r="C84">
        <v>19.816951850378</v>
      </c>
    </row>
    <row r="85" spans="2:3" x14ac:dyDescent="0.3">
      <c r="B85">
        <v>28</v>
      </c>
      <c r="C85">
        <v>58.989898989898997</v>
      </c>
    </row>
    <row r="86" spans="2:3" x14ac:dyDescent="0.3">
      <c r="B86">
        <v>28</v>
      </c>
      <c r="C86">
        <v>32.531625800406097</v>
      </c>
    </row>
    <row r="87" spans="2:3" x14ac:dyDescent="0.3">
      <c r="B87">
        <v>28</v>
      </c>
      <c r="C87">
        <v>47.332151998424898</v>
      </c>
    </row>
    <row r="88" spans="2:3" x14ac:dyDescent="0.3">
      <c r="B88">
        <v>29</v>
      </c>
      <c r="C88">
        <v>60.060253927264903</v>
      </c>
    </row>
    <row r="89" spans="2:3" x14ac:dyDescent="0.3">
      <c r="B89">
        <v>29</v>
      </c>
      <c r="C89">
        <v>50.926377376889299</v>
      </c>
    </row>
    <row r="90" spans="2:3" x14ac:dyDescent="0.3">
      <c r="B90">
        <v>29</v>
      </c>
      <c r="C90">
        <v>32.628992628992599</v>
      </c>
    </row>
    <row r="91" spans="2:3" x14ac:dyDescent="0.3">
      <c r="B91">
        <v>30</v>
      </c>
      <c r="C91">
        <v>21.898527004910001</v>
      </c>
    </row>
    <row r="92" spans="2:3" x14ac:dyDescent="0.3">
      <c r="B92">
        <v>30</v>
      </c>
      <c r="C92">
        <v>41.220495106505503</v>
      </c>
    </row>
    <row r="93" spans="2:3" x14ac:dyDescent="0.3">
      <c r="B93">
        <v>31</v>
      </c>
      <c r="C93">
        <v>51.164923867180299</v>
      </c>
    </row>
    <row r="94" spans="2:3" x14ac:dyDescent="0.3">
      <c r="B94">
        <v>31</v>
      </c>
      <c r="C94">
        <v>31.3203684749232</v>
      </c>
    </row>
  </sheetData>
  <mergeCells count="4">
    <mergeCell ref="B2:C2"/>
    <mergeCell ref="D2:E2"/>
    <mergeCell ref="B1:E1"/>
    <mergeCell ref="B4:E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0EBE7-2C93-432F-8092-5C5980CB6B8A}">
  <dimension ref="A1:G27"/>
  <sheetViews>
    <sheetView workbookViewId="0">
      <selection activeCell="C13" sqref="C13"/>
    </sheetView>
  </sheetViews>
  <sheetFormatPr defaultRowHeight="14.4" x14ac:dyDescent="0.3"/>
  <cols>
    <col min="5" max="5" width="32.88671875" bestFit="1" customWidth="1"/>
  </cols>
  <sheetData>
    <row r="1" spans="1:7" ht="28.8" customHeight="1" x14ac:dyDescent="0.3">
      <c r="B1" s="29" t="s">
        <v>221</v>
      </c>
      <c r="C1" s="30"/>
      <c r="D1" s="1"/>
      <c r="E1" s="1"/>
      <c r="F1" s="5" t="s">
        <v>217</v>
      </c>
      <c r="G1" s="1" t="s">
        <v>218</v>
      </c>
    </row>
    <row r="2" spans="1:7" x14ac:dyDescent="0.3">
      <c r="B2" s="5" t="s">
        <v>217</v>
      </c>
      <c r="C2" s="1" t="s">
        <v>218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ABS((B4-C4)/SQRT(((B6-1)*B5*B5*B6+(C6-1)*C5*C5*C6)/(B6+C6-2)))</f>
        <v>0.5759057951669917</v>
      </c>
      <c r="C3" s="31"/>
      <c r="E3" s="3" t="s">
        <v>3</v>
      </c>
      <c r="F3" s="2">
        <v>0.1537</v>
      </c>
      <c r="G3" s="2">
        <v>0.1095</v>
      </c>
    </row>
    <row r="4" spans="1:7" x14ac:dyDescent="0.3">
      <c r="A4" s="22" t="s">
        <v>288</v>
      </c>
      <c r="B4" s="22">
        <f t="shared" ref="B4:C4" si="0">AVERAGE(B7:B999)</f>
        <v>13.036607142857141</v>
      </c>
      <c r="C4" s="22">
        <f t="shared" si="0"/>
        <v>17.642261904761902</v>
      </c>
      <c r="E4" s="3" t="s">
        <v>4</v>
      </c>
      <c r="F4" s="2" t="s">
        <v>5</v>
      </c>
      <c r="G4" s="2" t="s">
        <v>5</v>
      </c>
    </row>
    <row r="5" spans="1:7" x14ac:dyDescent="0.3">
      <c r="A5" s="22" t="s">
        <v>230</v>
      </c>
      <c r="B5" s="22">
        <f t="shared" ref="B5:C5" si="1">STDEV(B7:B999)/SQRT(B6)</f>
        <v>1.9770530539070279</v>
      </c>
      <c r="C5" s="22">
        <f t="shared" si="1"/>
        <v>2.2864388362933723</v>
      </c>
      <c r="E5" s="3" t="s">
        <v>6</v>
      </c>
      <c r="F5" s="2" t="s">
        <v>7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14</v>
      </c>
      <c r="C6" s="22">
        <f t="shared" si="2"/>
        <v>14</v>
      </c>
      <c r="E6" s="3" t="s">
        <v>8</v>
      </c>
      <c r="F6" s="2" t="s">
        <v>9</v>
      </c>
      <c r="G6" s="2" t="s">
        <v>9</v>
      </c>
    </row>
    <row r="7" spans="1:7" x14ac:dyDescent="0.3">
      <c r="B7">
        <v>19.525000000000002</v>
      </c>
      <c r="C7">
        <v>22.983333333333334</v>
      </c>
    </row>
    <row r="8" spans="1:7" x14ac:dyDescent="0.3">
      <c r="B8">
        <v>25.337499999999999</v>
      </c>
      <c r="C8">
        <v>35.483333333333334</v>
      </c>
      <c r="E8" s="4" t="s">
        <v>68</v>
      </c>
      <c r="F8" s="2"/>
    </row>
    <row r="9" spans="1:7" x14ac:dyDescent="0.3">
      <c r="B9">
        <v>25.887499999999999</v>
      </c>
      <c r="C9">
        <v>25.916666666666668</v>
      </c>
      <c r="E9" s="3" t="s">
        <v>4</v>
      </c>
      <c r="F9" s="2">
        <v>6.4999999999999997E-3</v>
      </c>
    </row>
    <row r="10" spans="1:7" x14ac:dyDescent="0.3">
      <c r="B10">
        <v>7</v>
      </c>
      <c r="C10">
        <v>6.6000000000000005</v>
      </c>
      <c r="E10" s="3" t="s">
        <v>8</v>
      </c>
      <c r="F10" s="2" t="s">
        <v>33</v>
      </c>
    </row>
    <row r="11" spans="1:7" x14ac:dyDescent="0.3">
      <c r="B11">
        <v>1.8625000000000003</v>
      </c>
      <c r="C11">
        <v>15.533333333333333</v>
      </c>
      <c r="E11" s="3" t="s">
        <v>13</v>
      </c>
      <c r="F11" s="2" t="s">
        <v>7</v>
      </c>
    </row>
    <row r="12" spans="1:7" x14ac:dyDescent="0.3">
      <c r="B12">
        <v>11.249999999999998</v>
      </c>
      <c r="C12">
        <v>13.183333333333332</v>
      </c>
      <c r="E12" s="3" t="s">
        <v>14</v>
      </c>
      <c r="F12" s="2" t="s">
        <v>15</v>
      </c>
    </row>
    <row r="13" spans="1:7" x14ac:dyDescent="0.3">
      <c r="B13">
        <v>16.499999999999996</v>
      </c>
      <c r="C13">
        <v>16.824999999999999</v>
      </c>
      <c r="E13" s="3" t="s">
        <v>16</v>
      </c>
      <c r="F13" s="2" t="s">
        <v>219</v>
      </c>
    </row>
    <row r="14" spans="1:7" x14ac:dyDescent="0.3">
      <c r="B14">
        <v>13.6875</v>
      </c>
      <c r="C14">
        <v>23.916666666666661</v>
      </c>
      <c r="E14" s="3" t="s">
        <v>41</v>
      </c>
      <c r="F14" s="2">
        <v>14</v>
      </c>
    </row>
    <row r="15" spans="1:7" x14ac:dyDescent="0.3">
      <c r="B15">
        <v>18.700000000000003</v>
      </c>
      <c r="C15">
        <v>25.899999999999995</v>
      </c>
      <c r="E15" s="3"/>
      <c r="F15" s="2"/>
    </row>
    <row r="16" spans="1:7" x14ac:dyDescent="0.3">
      <c r="B16">
        <v>11</v>
      </c>
      <c r="C16">
        <v>7.3500000000000005</v>
      </c>
      <c r="E16" s="3" t="s">
        <v>17</v>
      </c>
      <c r="F16" s="2"/>
    </row>
    <row r="17" spans="2:6" x14ac:dyDescent="0.3">
      <c r="B17">
        <v>3.7375000000000003</v>
      </c>
      <c r="C17">
        <v>5.3833333333333329</v>
      </c>
      <c r="E17" s="3" t="s">
        <v>70</v>
      </c>
      <c r="F17" s="2">
        <v>4.6059999999999999</v>
      </c>
    </row>
    <row r="18" spans="2:6" x14ac:dyDescent="0.3">
      <c r="B18">
        <v>11.5</v>
      </c>
      <c r="C18">
        <v>12.733333333333333</v>
      </c>
      <c r="E18" s="3" t="s">
        <v>71</v>
      </c>
      <c r="F18" s="2">
        <v>5.327</v>
      </c>
    </row>
    <row r="19" spans="2:6" x14ac:dyDescent="0.3">
      <c r="B19">
        <v>6.6375000000000002</v>
      </c>
      <c r="C19">
        <v>18.416666666666668</v>
      </c>
      <c r="E19" s="3" t="s">
        <v>72</v>
      </c>
      <c r="F19" s="2">
        <v>1.4239999999999999</v>
      </c>
    </row>
    <row r="20" spans="2:6" x14ac:dyDescent="0.3">
      <c r="B20">
        <v>9.8875000000000028</v>
      </c>
      <c r="C20">
        <v>16.766666666666669</v>
      </c>
      <c r="E20" s="3" t="s">
        <v>19</v>
      </c>
      <c r="F20" s="2" t="s">
        <v>220</v>
      </c>
    </row>
    <row r="21" spans="2:6" x14ac:dyDescent="0.3">
      <c r="E21" s="3" t="s">
        <v>74</v>
      </c>
      <c r="F21" s="2">
        <v>0.44600000000000001</v>
      </c>
    </row>
    <row r="22" spans="2:6" x14ac:dyDescent="0.3">
      <c r="E22" s="3"/>
      <c r="F22" s="2"/>
    </row>
    <row r="23" spans="2:6" x14ac:dyDescent="0.3">
      <c r="E23" s="3" t="s">
        <v>45</v>
      </c>
      <c r="F23" s="2"/>
    </row>
    <row r="24" spans="2:6" x14ac:dyDescent="0.3">
      <c r="E24" s="3" t="s">
        <v>75</v>
      </c>
      <c r="F24" s="2">
        <v>0.78639999999999999</v>
      </c>
    </row>
    <row r="25" spans="2:6" x14ac:dyDescent="0.3">
      <c r="E25" s="3" t="s">
        <v>47</v>
      </c>
      <c r="F25" s="2">
        <v>4.0000000000000002E-4</v>
      </c>
    </row>
    <row r="26" spans="2:6" x14ac:dyDescent="0.3">
      <c r="E26" s="3" t="s">
        <v>8</v>
      </c>
      <c r="F26" s="2" t="s">
        <v>152</v>
      </c>
    </row>
    <row r="27" spans="2:6" x14ac:dyDescent="0.3">
      <c r="E27" s="3" t="s">
        <v>48</v>
      </c>
      <c r="F27" s="2" t="s">
        <v>7</v>
      </c>
    </row>
  </sheetData>
  <mergeCells count="2">
    <mergeCell ref="B1:C1"/>
    <mergeCell ref="B3:C3"/>
  </mergeCells>
  <phoneticPr fontId="6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51445-7776-4377-B3F3-F0183BCC1840}">
  <dimension ref="A1:G27"/>
  <sheetViews>
    <sheetView workbookViewId="0">
      <selection activeCell="C9" sqref="C9"/>
    </sheetView>
  </sheetViews>
  <sheetFormatPr defaultRowHeight="14.4" x14ac:dyDescent="0.3"/>
  <cols>
    <col min="5" max="5" width="32.88671875" bestFit="1" customWidth="1"/>
  </cols>
  <sheetData>
    <row r="1" spans="1:7" ht="28.2" customHeight="1" x14ac:dyDescent="0.3">
      <c r="B1" s="29" t="s">
        <v>222</v>
      </c>
      <c r="C1" s="30"/>
      <c r="D1" s="1"/>
      <c r="E1" s="1"/>
      <c r="F1" s="5" t="s">
        <v>217</v>
      </c>
      <c r="G1" s="1" t="s">
        <v>218</v>
      </c>
    </row>
    <row r="2" spans="1:7" x14ac:dyDescent="0.3">
      <c r="B2" s="5" t="s">
        <v>217</v>
      </c>
      <c r="C2" s="1" t="s">
        <v>218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ABS((B4-C4)/SQRT(((B6-1)*B5*B5*B6+(C6-1)*C5*C5*C6)/(B6+C6-2)))</f>
        <v>6.6974539026974977E-2</v>
      </c>
      <c r="C3" s="31"/>
      <c r="E3" s="3" t="s">
        <v>3</v>
      </c>
      <c r="F3" s="2">
        <v>0.22370000000000001</v>
      </c>
      <c r="G3" s="2">
        <v>0.23380000000000001</v>
      </c>
    </row>
    <row r="4" spans="1:7" x14ac:dyDescent="0.3">
      <c r="A4" s="22" t="s">
        <v>288</v>
      </c>
      <c r="B4" s="22">
        <f t="shared" ref="B4:C4" si="0">AVERAGE(B7:B999)</f>
        <v>7.9549295774647888</v>
      </c>
      <c r="C4" s="22">
        <f t="shared" si="0"/>
        <v>8.2588235294117638</v>
      </c>
      <c r="E4" s="3" t="s">
        <v>4</v>
      </c>
      <c r="F4" s="2" t="s">
        <v>5</v>
      </c>
      <c r="G4" s="2" t="s">
        <v>5</v>
      </c>
    </row>
    <row r="5" spans="1:7" x14ac:dyDescent="0.3">
      <c r="A5" s="22" t="s">
        <v>230</v>
      </c>
      <c r="B5" s="22">
        <f t="shared" ref="B5:C5" si="1">STDEV(B7:B999)/SQRT(B6)</f>
        <v>1.8956061704430962</v>
      </c>
      <c r="C5" s="22">
        <f t="shared" si="1"/>
        <v>2.1545477772765862</v>
      </c>
      <c r="E5" s="3" t="s">
        <v>6</v>
      </c>
      <c r="F5" s="2" t="s">
        <v>7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5</v>
      </c>
      <c r="C6" s="22">
        <f t="shared" si="2"/>
        <v>5</v>
      </c>
      <c r="E6" s="3" t="s">
        <v>8</v>
      </c>
      <c r="F6" s="2" t="s">
        <v>9</v>
      </c>
      <c r="G6" s="2" t="s">
        <v>9</v>
      </c>
    </row>
    <row r="7" spans="1:7" x14ac:dyDescent="0.3">
      <c r="B7">
        <v>10.816901408450704</v>
      </c>
      <c r="C7">
        <v>12.058823529411764</v>
      </c>
    </row>
    <row r="8" spans="1:7" x14ac:dyDescent="0.3">
      <c r="B8">
        <v>4.0140845070422539</v>
      </c>
      <c r="C8">
        <v>3.4705882352941178</v>
      </c>
      <c r="E8" s="4" t="s">
        <v>68</v>
      </c>
      <c r="F8" s="2"/>
    </row>
    <row r="9" spans="1:7" x14ac:dyDescent="0.3">
      <c r="B9">
        <v>3.5774647887323945</v>
      </c>
      <c r="C9">
        <v>3.5882352941176472</v>
      </c>
      <c r="E9" s="3" t="s">
        <v>4</v>
      </c>
      <c r="F9" s="2">
        <v>0.38040000000000002</v>
      </c>
    </row>
    <row r="10" spans="1:7" x14ac:dyDescent="0.3">
      <c r="B10">
        <v>13.338028169014084</v>
      </c>
      <c r="C10">
        <v>14.058823529411764</v>
      </c>
      <c r="E10" s="3" t="s">
        <v>8</v>
      </c>
      <c r="F10" s="2" t="s">
        <v>9</v>
      </c>
    </row>
    <row r="11" spans="1:7" x14ac:dyDescent="0.3">
      <c r="B11">
        <v>8.0281690140845079</v>
      </c>
      <c r="C11">
        <v>8.117647058823529</v>
      </c>
      <c r="E11" s="3" t="s">
        <v>13</v>
      </c>
      <c r="F11" s="2" t="s">
        <v>32</v>
      </c>
    </row>
    <row r="12" spans="1:7" x14ac:dyDescent="0.3">
      <c r="E12" s="3" t="s">
        <v>14</v>
      </c>
      <c r="F12" s="2" t="s">
        <v>15</v>
      </c>
    </row>
    <row r="13" spans="1:7" x14ac:dyDescent="0.3">
      <c r="E13" s="3" t="s">
        <v>16</v>
      </c>
      <c r="F13" s="2" t="s">
        <v>223</v>
      </c>
    </row>
    <row r="14" spans="1:7" x14ac:dyDescent="0.3">
      <c r="E14" s="3" t="s">
        <v>41</v>
      </c>
      <c r="F14" s="2">
        <v>5</v>
      </c>
    </row>
    <row r="15" spans="1:7" x14ac:dyDescent="0.3">
      <c r="E15" s="3"/>
      <c r="F15" s="2"/>
    </row>
    <row r="16" spans="1:7" x14ac:dyDescent="0.3">
      <c r="E16" s="3" t="s">
        <v>17</v>
      </c>
      <c r="F16" s="2"/>
    </row>
    <row r="17" spans="5:6" x14ac:dyDescent="0.3">
      <c r="E17" s="3" t="s">
        <v>70</v>
      </c>
      <c r="F17" s="2">
        <v>0.3039</v>
      </c>
    </row>
    <row r="18" spans="5:6" x14ac:dyDescent="0.3">
      <c r="E18" s="3" t="s">
        <v>71</v>
      </c>
      <c r="F18" s="2">
        <v>0.68989999999999996</v>
      </c>
    </row>
    <row r="19" spans="5:6" x14ac:dyDescent="0.3">
      <c r="E19" s="3" t="s">
        <v>72</v>
      </c>
      <c r="F19" s="2">
        <v>0.3085</v>
      </c>
    </row>
    <row r="20" spans="5:6" x14ac:dyDescent="0.3">
      <c r="E20" s="3" t="s">
        <v>19</v>
      </c>
      <c r="F20" s="2" t="s">
        <v>224</v>
      </c>
    </row>
    <row r="21" spans="5:6" x14ac:dyDescent="0.3">
      <c r="E21" s="3" t="s">
        <v>74</v>
      </c>
      <c r="F21" s="2">
        <v>0.19520000000000001</v>
      </c>
    </row>
    <row r="22" spans="5:6" x14ac:dyDescent="0.3">
      <c r="E22" s="3"/>
      <c r="F22" s="2"/>
    </row>
    <row r="23" spans="5:6" x14ac:dyDescent="0.3">
      <c r="E23" s="3" t="s">
        <v>45</v>
      </c>
      <c r="F23" s="2"/>
    </row>
    <row r="24" spans="5:6" x14ac:dyDescent="0.3">
      <c r="E24" s="3" t="s">
        <v>75</v>
      </c>
      <c r="F24" s="2">
        <v>0.99660000000000004</v>
      </c>
    </row>
    <row r="25" spans="5:6" x14ac:dyDescent="0.3">
      <c r="E25" s="3" t="s">
        <v>47</v>
      </c>
      <c r="F25" s="2">
        <v>1E-4</v>
      </c>
    </row>
    <row r="26" spans="5:6" x14ac:dyDescent="0.3">
      <c r="E26" s="3" t="s">
        <v>8</v>
      </c>
      <c r="F26" s="2" t="s">
        <v>152</v>
      </c>
    </row>
    <row r="27" spans="5:6" x14ac:dyDescent="0.3">
      <c r="E27" s="3" t="s">
        <v>48</v>
      </c>
      <c r="F27" s="2" t="s">
        <v>7</v>
      </c>
    </row>
  </sheetData>
  <mergeCells count="2">
    <mergeCell ref="B1:C1"/>
    <mergeCell ref="B3:C3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27BB2-49DA-4F30-8D5D-28D3E5E1706E}">
  <dimension ref="A1:S33"/>
  <sheetViews>
    <sheetView topLeftCell="E1" workbookViewId="0">
      <selection activeCell="K8" sqref="K8"/>
    </sheetView>
  </sheetViews>
  <sheetFormatPr defaultRowHeight="14.4" x14ac:dyDescent="0.3"/>
  <cols>
    <col min="5" max="5" width="34.5546875" bestFit="1" customWidth="1"/>
    <col min="14" max="14" width="32.88671875" bestFit="1" customWidth="1"/>
  </cols>
  <sheetData>
    <row r="1" spans="1:17" ht="29.4" customHeight="1" x14ac:dyDescent="0.3">
      <c r="B1" s="29" t="s">
        <v>164</v>
      </c>
      <c r="C1" s="29"/>
      <c r="D1" s="1"/>
      <c r="E1" s="1"/>
      <c r="F1" s="5" t="s">
        <v>30</v>
      </c>
      <c r="G1" s="5" t="s">
        <v>31</v>
      </c>
      <c r="J1" s="29" t="s">
        <v>164</v>
      </c>
      <c r="K1" s="30"/>
      <c r="L1" s="30"/>
      <c r="O1" s="6" t="s">
        <v>30</v>
      </c>
      <c r="P1" s="7" t="s">
        <v>49</v>
      </c>
      <c r="Q1" s="6" t="s">
        <v>50</v>
      </c>
    </row>
    <row r="2" spans="1:17" x14ac:dyDescent="0.3">
      <c r="B2" s="5" t="s">
        <v>30</v>
      </c>
      <c r="C2" s="5" t="s">
        <v>31</v>
      </c>
      <c r="E2" s="4" t="s">
        <v>2</v>
      </c>
      <c r="F2" s="2"/>
      <c r="G2" s="2"/>
      <c r="J2" s="6" t="s">
        <v>30</v>
      </c>
      <c r="K2" s="7" t="s">
        <v>49</v>
      </c>
      <c r="L2" s="6" t="s">
        <v>50</v>
      </c>
      <c r="N2" s="4" t="s">
        <v>2</v>
      </c>
      <c r="O2" s="2"/>
      <c r="P2" s="2"/>
      <c r="Q2" s="2"/>
    </row>
    <row r="3" spans="1:17" x14ac:dyDescent="0.3">
      <c r="A3" s="21" t="s">
        <v>289</v>
      </c>
      <c r="B3" s="31">
        <f>ABS((B4-C4)/SQRT(((B6-1)*B5*B5*B6+(C6-1)*C5*C5*C6)/(B6+C6-2)))</f>
        <v>2.146777770990862</v>
      </c>
      <c r="C3" s="31"/>
      <c r="E3" s="3" t="s">
        <v>3</v>
      </c>
      <c r="F3" s="2">
        <v>0.1772</v>
      </c>
      <c r="G3" s="2">
        <v>0.39739999999999998</v>
      </c>
      <c r="I3" s="21" t="s">
        <v>289</v>
      </c>
      <c r="J3" s="21">
        <f>ABS((J4-K4)/SQRT(((J6-1)*J5*J5*J6+(K6-1)*K5*K5*K6)/(J6+K6-2)))</f>
        <v>2.6041322985091249</v>
      </c>
      <c r="K3" s="21">
        <f>ABS((K4-L4)/SQRT(((K6-1)*K5*K5*K6+(L6-1)*L5*L5*L6)/(K6+L6-2)))</f>
        <v>2.2261390250680666</v>
      </c>
      <c r="L3" s="21">
        <f>ABS((L4-J4)/SQRT(((L6-1)*L5*L5*L6+(J6-1)*J5*J5*J6)/(L6+J6-2)))</f>
        <v>0.17661878981541482</v>
      </c>
      <c r="N3" s="3" t="s">
        <v>3</v>
      </c>
      <c r="O3" s="2">
        <v>0.30869999999999997</v>
      </c>
      <c r="P3" s="2">
        <v>0.22289999999999999</v>
      </c>
      <c r="Q3" s="2">
        <v>0.23480000000000001</v>
      </c>
    </row>
    <row r="4" spans="1:17" x14ac:dyDescent="0.3">
      <c r="A4" s="22" t="s">
        <v>288</v>
      </c>
      <c r="B4" s="22">
        <f t="shared" ref="B4:C4" si="0">AVERAGE(B7:B999)</f>
        <v>21.609756869822366</v>
      </c>
      <c r="C4" s="22">
        <f t="shared" si="0"/>
        <v>0.29352855284728507</v>
      </c>
      <c r="E4" s="3" t="s">
        <v>4</v>
      </c>
      <c r="F4" s="2" t="s">
        <v>5</v>
      </c>
      <c r="G4" s="2">
        <v>3.5999999999999999E-3</v>
      </c>
      <c r="I4" s="22" t="s">
        <v>288</v>
      </c>
      <c r="J4" s="22">
        <f t="shared" ref="J4:K4" si="1">AVERAGE(J7:J999)</f>
        <v>30.671042533960879</v>
      </c>
      <c r="K4" s="22">
        <f t="shared" si="1"/>
        <v>3.2608685942717175</v>
      </c>
      <c r="L4" s="22">
        <f t="shared" ref="L4" si="2">AVERAGE(L7:L999)</f>
        <v>28.029257645675823</v>
      </c>
      <c r="N4" s="3" t="s">
        <v>4</v>
      </c>
      <c r="O4" s="2">
        <v>4.2500000000000003E-2</v>
      </c>
      <c r="P4" s="2" t="s">
        <v>5</v>
      </c>
      <c r="Q4" s="2" t="s">
        <v>5</v>
      </c>
    </row>
    <row r="5" spans="1:17" x14ac:dyDescent="0.3">
      <c r="A5" s="22" t="s">
        <v>230</v>
      </c>
      <c r="B5" s="22">
        <f t="shared" ref="B5:C5" si="3">STDEV(B7:B999)/SQRT(B6)</f>
        <v>5.7294335997653905</v>
      </c>
      <c r="C5" s="22">
        <f t="shared" si="3"/>
        <v>0.19483119457764994</v>
      </c>
      <c r="E5" s="3" t="s">
        <v>6</v>
      </c>
      <c r="F5" s="2" t="s">
        <v>7</v>
      </c>
      <c r="G5" s="2" t="s">
        <v>32</v>
      </c>
      <c r="I5" s="22" t="s">
        <v>230</v>
      </c>
      <c r="J5" s="22">
        <f t="shared" ref="J5:K5" si="4">STDEV(J7:J999)/SQRT(J6)</f>
        <v>5.4866860746742123</v>
      </c>
      <c r="K5" s="22">
        <f t="shared" si="4"/>
        <v>1.2451257185977815</v>
      </c>
      <c r="L5" s="22">
        <f t="shared" ref="L5" si="5">STDEV(L7:L999)/SQRT(L6)</f>
        <v>5.8153824066422715</v>
      </c>
      <c r="N5" s="3" t="s">
        <v>6</v>
      </c>
      <c r="O5" s="2" t="s">
        <v>32</v>
      </c>
      <c r="P5" s="2" t="s">
        <v>7</v>
      </c>
      <c r="Q5" s="2" t="s">
        <v>7</v>
      </c>
    </row>
    <row r="6" spans="1:17" x14ac:dyDescent="0.3">
      <c r="A6" s="22" t="s">
        <v>231</v>
      </c>
      <c r="B6" s="22">
        <f t="shared" ref="B6:C6" si="6">COUNT(B7:B999)</f>
        <v>6</v>
      </c>
      <c r="C6" s="22">
        <f t="shared" si="6"/>
        <v>6</v>
      </c>
      <c r="E6" s="3" t="s">
        <v>8</v>
      </c>
      <c r="F6" s="2" t="s">
        <v>9</v>
      </c>
      <c r="G6" s="2" t="s">
        <v>33</v>
      </c>
      <c r="I6" s="22" t="s">
        <v>231</v>
      </c>
      <c r="J6" s="22">
        <f t="shared" ref="J6:K6" si="7">COUNT(J7:J999)</f>
        <v>7</v>
      </c>
      <c r="K6" s="22">
        <f t="shared" si="7"/>
        <v>7</v>
      </c>
      <c r="L6" s="22">
        <f t="shared" ref="L6" si="8">COUNT(L7:L999)</f>
        <v>7</v>
      </c>
      <c r="N6" s="3" t="s">
        <v>8</v>
      </c>
      <c r="O6" s="2" t="s">
        <v>37</v>
      </c>
      <c r="P6" s="2" t="s">
        <v>9</v>
      </c>
      <c r="Q6" s="2" t="s">
        <v>9</v>
      </c>
    </row>
    <row r="7" spans="1:17" x14ac:dyDescent="0.3">
      <c r="B7">
        <v>25.128591142892898</v>
      </c>
      <c r="C7">
        <v>0</v>
      </c>
      <c r="J7">
        <v>59.464706698100123</v>
      </c>
      <c r="K7">
        <v>4.8814311468589651</v>
      </c>
      <c r="L7">
        <v>31.816920943134537</v>
      </c>
    </row>
    <row r="8" spans="1:17" x14ac:dyDescent="0.3">
      <c r="B8">
        <v>28.078202995008336</v>
      </c>
      <c r="C8">
        <v>0</v>
      </c>
      <c r="E8" s="4" t="s">
        <v>34</v>
      </c>
      <c r="F8" s="2"/>
      <c r="J8">
        <v>32.353349050062477</v>
      </c>
      <c r="K8">
        <v>0.55470808487033696</v>
      </c>
      <c r="L8">
        <v>32.824850922202188</v>
      </c>
      <c r="N8" s="4" t="s">
        <v>51</v>
      </c>
      <c r="O8" s="2"/>
    </row>
    <row r="9" spans="1:17" x14ac:dyDescent="0.3">
      <c r="B9">
        <v>44.100499722376455</v>
      </c>
      <c r="C9">
        <v>1.1095700416088732</v>
      </c>
      <c r="E9" s="3" t="s">
        <v>4</v>
      </c>
      <c r="F9" s="2">
        <v>3.1300000000000001E-2</v>
      </c>
      <c r="J9">
        <v>32.438074032841634</v>
      </c>
      <c r="K9">
        <v>4.8391569606211862</v>
      </c>
      <c r="L9">
        <v>31.641708264004436</v>
      </c>
      <c r="N9" s="3" t="s">
        <v>4</v>
      </c>
      <c r="O9" s="2">
        <v>1.1999999999999999E-3</v>
      </c>
    </row>
    <row r="10" spans="1:17" x14ac:dyDescent="0.3">
      <c r="B10">
        <v>13.312994036888087</v>
      </c>
      <c r="C10">
        <v>0</v>
      </c>
      <c r="E10" s="3" t="s">
        <v>35</v>
      </c>
      <c r="F10" s="2" t="s">
        <v>36</v>
      </c>
      <c r="J10">
        <v>14.563106796116472</v>
      </c>
      <c r="K10">
        <v>8.8475939536819102</v>
      </c>
      <c r="L10">
        <v>11.121897101650221</v>
      </c>
      <c r="N10" s="3" t="s">
        <v>35</v>
      </c>
      <c r="O10" s="2" t="s">
        <v>36</v>
      </c>
    </row>
    <row r="11" spans="1:17" x14ac:dyDescent="0.3">
      <c r="B11">
        <v>3.8829565940923589</v>
      </c>
      <c r="C11">
        <v>0</v>
      </c>
      <c r="E11" s="3" t="s">
        <v>8</v>
      </c>
      <c r="F11" s="2" t="s">
        <v>37</v>
      </c>
      <c r="J11">
        <v>32.024965325936165</v>
      </c>
      <c r="K11">
        <v>0</v>
      </c>
      <c r="L11">
        <v>19.528432732316229</v>
      </c>
      <c r="N11" s="3" t="s">
        <v>8</v>
      </c>
      <c r="O11" s="2" t="s">
        <v>33</v>
      </c>
    </row>
    <row r="12" spans="1:17" x14ac:dyDescent="0.3">
      <c r="B12">
        <v>15.15529672767606</v>
      </c>
      <c r="C12">
        <v>0.65160127547483715</v>
      </c>
      <c r="E12" s="3" t="s">
        <v>13</v>
      </c>
      <c r="F12" s="2" t="s">
        <v>7</v>
      </c>
      <c r="J12">
        <v>19.179032034391867</v>
      </c>
      <c r="K12">
        <v>3.7031900138696257</v>
      </c>
      <c r="L12">
        <v>13.134535367545078</v>
      </c>
      <c r="N12" s="3" t="s">
        <v>52</v>
      </c>
      <c r="O12" s="2" t="s">
        <v>7</v>
      </c>
    </row>
    <row r="13" spans="1:17" x14ac:dyDescent="0.3">
      <c r="E13" s="3" t="s">
        <v>14</v>
      </c>
      <c r="F13" s="2" t="s">
        <v>15</v>
      </c>
      <c r="J13">
        <v>24.67406380027743</v>
      </c>
      <c r="K13">
        <v>0</v>
      </c>
      <c r="L13">
        <v>56.136458188878095</v>
      </c>
      <c r="N13" s="3" t="s">
        <v>53</v>
      </c>
      <c r="O13" s="2">
        <v>3</v>
      </c>
    </row>
    <row r="14" spans="1:17" x14ac:dyDescent="0.3">
      <c r="E14" s="3" t="s">
        <v>38</v>
      </c>
      <c r="F14" s="2" t="s">
        <v>39</v>
      </c>
      <c r="N14" s="3" t="s">
        <v>54</v>
      </c>
      <c r="O14" s="2">
        <v>11.14</v>
      </c>
    </row>
    <row r="15" spans="1:17" x14ac:dyDescent="0.3">
      <c r="E15" s="3" t="s">
        <v>40</v>
      </c>
      <c r="F15" s="2">
        <v>-21</v>
      </c>
      <c r="N15" s="3"/>
      <c r="O15" s="2"/>
    </row>
    <row r="16" spans="1:17" x14ac:dyDescent="0.3">
      <c r="E16" s="3" t="s">
        <v>41</v>
      </c>
      <c r="F16" s="2">
        <v>6</v>
      </c>
      <c r="N16" s="3" t="s">
        <v>55</v>
      </c>
      <c r="O16" s="2"/>
    </row>
    <row r="17" spans="5:19" x14ac:dyDescent="0.3">
      <c r="E17" s="3" t="s">
        <v>42</v>
      </c>
      <c r="F17" s="2">
        <v>0</v>
      </c>
      <c r="N17" s="3" t="s">
        <v>56</v>
      </c>
      <c r="O17" s="2">
        <v>3</v>
      </c>
    </row>
    <row r="18" spans="5:19" x14ac:dyDescent="0.3">
      <c r="E18" s="3"/>
      <c r="F18" s="2"/>
      <c r="N18" s="3" t="s">
        <v>57</v>
      </c>
      <c r="O18" s="2">
        <v>7</v>
      </c>
    </row>
    <row r="19" spans="5:19" x14ac:dyDescent="0.3">
      <c r="E19" s="3" t="s">
        <v>43</v>
      </c>
      <c r="F19" s="2"/>
    </row>
    <row r="20" spans="5:19" x14ac:dyDescent="0.3">
      <c r="E20" s="3" t="s">
        <v>44</v>
      </c>
      <c r="F20" s="2">
        <v>-19.82</v>
      </c>
      <c r="N20" s="4" t="s">
        <v>333</v>
      </c>
      <c r="O20" s="2" t="s">
        <v>58</v>
      </c>
      <c r="P20" s="2" t="s">
        <v>317</v>
      </c>
      <c r="Q20" s="2" t="s">
        <v>318</v>
      </c>
      <c r="R20" s="2" t="s">
        <v>319</v>
      </c>
      <c r="S20" s="2"/>
    </row>
    <row r="21" spans="5:19" x14ac:dyDescent="0.3">
      <c r="E21" s="3"/>
      <c r="F21" s="2"/>
      <c r="N21" s="3" t="s">
        <v>59</v>
      </c>
      <c r="O21" s="2">
        <v>12</v>
      </c>
      <c r="P21" s="2" t="s">
        <v>7</v>
      </c>
      <c r="Q21" s="2" t="s">
        <v>33</v>
      </c>
      <c r="R21" s="2">
        <v>4.0000000000000001E-3</v>
      </c>
      <c r="S21" s="2" t="s">
        <v>322</v>
      </c>
    </row>
    <row r="22" spans="5:19" x14ac:dyDescent="0.3">
      <c r="E22" s="3" t="s">
        <v>45</v>
      </c>
      <c r="F22" s="2"/>
      <c r="N22" s="3" t="s">
        <v>60</v>
      </c>
      <c r="O22" s="2">
        <v>3</v>
      </c>
      <c r="P22" s="2" t="s">
        <v>32</v>
      </c>
      <c r="Q22" s="2" t="s">
        <v>9</v>
      </c>
      <c r="R22" s="2" t="s">
        <v>335</v>
      </c>
      <c r="S22" s="2" t="s">
        <v>325</v>
      </c>
    </row>
    <row r="23" spans="5:19" x14ac:dyDescent="0.3">
      <c r="E23" s="3" t="s">
        <v>46</v>
      </c>
      <c r="F23" s="2">
        <v>0.5071</v>
      </c>
      <c r="N23" s="3" t="s">
        <v>61</v>
      </c>
      <c r="O23" s="2">
        <v>-9</v>
      </c>
      <c r="P23" s="2" t="s">
        <v>7</v>
      </c>
      <c r="Q23" s="2" t="s">
        <v>37</v>
      </c>
      <c r="R23" s="2">
        <v>4.8500000000000001E-2</v>
      </c>
      <c r="S23" s="2" t="s">
        <v>328</v>
      </c>
    </row>
    <row r="24" spans="5:19" x14ac:dyDescent="0.3">
      <c r="E24" s="3" t="s">
        <v>47</v>
      </c>
      <c r="F24" s="2">
        <v>0.16669999999999999</v>
      </c>
      <c r="N24" s="3"/>
      <c r="O24" s="2"/>
      <c r="P24" s="2"/>
      <c r="Q24" s="2"/>
      <c r="R24" s="2"/>
      <c r="S24" s="2"/>
    </row>
    <row r="25" spans="5:19" x14ac:dyDescent="0.3">
      <c r="E25" s="3" t="s">
        <v>8</v>
      </c>
      <c r="F25" s="2" t="s">
        <v>9</v>
      </c>
      <c r="N25" s="3" t="s">
        <v>62</v>
      </c>
      <c r="O25" s="2" t="s">
        <v>63</v>
      </c>
      <c r="P25" s="2" t="s">
        <v>64</v>
      </c>
      <c r="Q25" s="2" t="s">
        <v>58</v>
      </c>
      <c r="R25" s="2" t="s">
        <v>65</v>
      </c>
      <c r="S25" s="2" t="s">
        <v>66</v>
      </c>
    </row>
    <row r="26" spans="5:19" x14ac:dyDescent="0.3">
      <c r="E26" s="3" t="s">
        <v>48</v>
      </c>
      <c r="F26" s="2" t="s">
        <v>32</v>
      </c>
      <c r="N26" s="3" t="s">
        <v>59</v>
      </c>
      <c r="O26" s="2">
        <v>19</v>
      </c>
      <c r="P26" s="2">
        <v>7</v>
      </c>
      <c r="Q26" s="2">
        <v>12</v>
      </c>
      <c r="R26" s="2">
        <v>7</v>
      </c>
      <c r="S26" s="2">
        <v>7</v>
      </c>
    </row>
    <row r="27" spans="5:19" x14ac:dyDescent="0.3">
      <c r="N27" s="3" t="s">
        <v>60</v>
      </c>
      <c r="O27" s="2">
        <v>19</v>
      </c>
      <c r="P27" s="2">
        <v>16</v>
      </c>
      <c r="Q27" s="2">
        <v>3</v>
      </c>
      <c r="R27" s="2">
        <v>7</v>
      </c>
      <c r="S27" s="2">
        <v>7</v>
      </c>
    </row>
    <row r="28" spans="5:19" x14ac:dyDescent="0.3">
      <c r="N28" s="3" t="s">
        <v>61</v>
      </c>
      <c r="O28" s="2">
        <v>7</v>
      </c>
      <c r="P28" s="2">
        <v>16</v>
      </c>
      <c r="Q28" s="2">
        <v>-9</v>
      </c>
      <c r="R28" s="2">
        <v>7</v>
      </c>
      <c r="S28" s="2">
        <v>7</v>
      </c>
    </row>
    <row r="29" spans="5:19" x14ac:dyDescent="0.3">
      <c r="N29" s="3"/>
      <c r="O29" s="2"/>
      <c r="P29" s="2"/>
      <c r="Q29" s="2"/>
      <c r="R29" s="2"/>
      <c r="S29" s="2"/>
    </row>
    <row r="30" spans="5:19" x14ac:dyDescent="0.3">
      <c r="N30" s="3"/>
      <c r="O30" s="2"/>
      <c r="P30" s="2"/>
      <c r="Q30" s="2"/>
      <c r="R30" s="2"/>
      <c r="S30" s="2"/>
    </row>
    <row r="31" spans="5:19" x14ac:dyDescent="0.3">
      <c r="N31" s="3"/>
      <c r="O31" s="2"/>
      <c r="P31" s="2"/>
      <c r="Q31" s="2"/>
      <c r="R31" s="2"/>
      <c r="S31" s="2"/>
    </row>
    <row r="32" spans="5:19" x14ac:dyDescent="0.3">
      <c r="N32" s="3"/>
      <c r="O32" s="2"/>
      <c r="P32" s="2"/>
      <c r="Q32" s="2"/>
      <c r="R32" s="2"/>
      <c r="S32" s="2"/>
    </row>
    <row r="33" spans="14:19" x14ac:dyDescent="0.3">
      <c r="N33" s="3"/>
      <c r="O33" s="2"/>
      <c r="P33" s="2"/>
      <c r="Q33" s="2"/>
      <c r="R33" s="2"/>
      <c r="S33" s="2"/>
    </row>
  </sheetData>
  <mergeCells count="3">
    <mergeCell ref="J1:L1"/>
    <mergeCell ref="B1:C1"/>
    <mergeCell ref="B3:C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FE5D9-939E-49EE-A377-2BAA123223E5}">
  <dimension ref="A1:G27"/>
  <sheetViews>
    <sheetView topLeftCell="A4" workbookViewId="0">
      <selection activeCell="C10" sqref="C10"/>
    </sheetView>
  </sheetViews>
  <sheetFormatPr defaultRowHeight="14.4" x14ac:dyDescent="0.3"/>
  <cols>
    <col min="3" max="3" width="8.21875" bestFit="1" customWidth="1"/>
    <col min="5" max="5" width="32.88671875" bestFit="1" customWidth="1"/>
  </cols>
  <sheetData>
    <row r="1" spans="1:7" ht="41.4" customHeight="1" x14ac:dyDescent="0.3">
      <c r="B1" s="29" t="s">
        <v>225</v>
      </c>
      <c r="C1" s="30"/>
      <c r="D1" s="1"/>
      <c r="E1" s="1"/>
      <c r="F1" s="5" t="s">
        <v>217</v>
      </c>
      <c r="G1" s="1" t="s">
        <v>218</v>
      </c>
    </row>
    <row r="2" spans="1:7" x14ac:dyDescent="0.3">
      <c r="B2" s="5" t="s">
        <v>217</v>
      </c>
      <c r="C2" s="1" t="s">
        <v>218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ABS((B4-C4)/SQRT(((B6-1)*B5*B5*B6+(C6-1)*C5*C5*C6)/(B6+C6-2)))</f>
        <v>0.96141831472934092</v>
      </c>
      <c r="C3" s="31"/>
      <c r="E3" s="3" t="s">
        <v>3</v>
      </c>
      <c r="F3" s="2">
        <v>0.32300000000000001</v>
      </c>
      <c r="G3" s="2">
        <v>0.30959999999999999</v>
      </c>
    </row>
    <row r="4" spans="1:7" x14ac:dyDescent="0.3">
      <c r="A4" s="22" t="s">
        <v>288</v>
      </c>
      <c r="B4" s="22">
        <f t="shared" ref="B4:C4" si="0">AVERAGE(B7:B999)</f>
        <v>12.397183098591549</v>
      </c>
      <c r="C4" s="22">
        <f t="shared" si="0"/>
        <v>10.415686274509804</v>
      </c>
      <c r="E4" s="3" t="s">
        <v>4</v>
      </c>
      <c r="F4" s="2">
        <v>9.5899999999999999E-2</v>
      </c>
      <c r="G4" s="2" t="s">
        <v>5</v>
      </c>
    </row>
    <row r="5" spans="1:7" x14ac:dyDescent="0.3">
      <c r="A5" s="22" t="s">
        <v>230</v>
      </c>
      <c r="B5" s="22">
        <f t="shared" ref="B5:C5" si="1">STDEV(B7:B999)/SQRT(B6)</f>
        <v>1.1365193595849437</v>
      </c>
      <c r="C5" s="22">
        <f t="shared" si="1"/>
        <v>0.63830682409923889</v>
      </c>
      <c r="E5" s="3" t="s">
        <v>6</v>
      </c>
      <c r="F5" s="2" t="s">
        <v>7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5</v>
      </c>
      <c r="C6" s="22">
        <f t="shared" si="2"/>
        <v>5</v>
      </c>
      <c r="E6" s="3" t="s">
        <v>8</v>
      </c>
      <c r="F6" s="2" t="s">
        <v>9</v>
      </c>
      <c r="G6" s="2" t="s">
        <v>9</v>
      </c>
    </row>
    <row r="7" spans="1:7" x14ac:dyDescent="0.3">
      <c r="B7">
        <v>14.394366197183098</v>
      </c>
      <c r="C7">
        <v>9.5490196078431371</v>
      </c>
    </row>
    <row r="8" spans="1:7" x14ac:dyDescent="0.3">
      <c r="B8">
        <v>13.901408450704226</v>
      </c>
      <c r="C8">
        <v>9.0196078431372548</v>
      </c>
      <c r="E8" s="4" t="s">
        <v>68</v>
      </c>
      <c r="F8" s="2"/>
    </row>
    <row r="9" spans="1:7" x14ac:dyDescent="0.3">
      <c r="B9">
        <v>9.4366197183098599</v>
      </c>
      <c r="C9">
        <v>12.235294117647058</v>
      </c>
      <c r="E9" s="3" t="s">
        <v>4</v>
      </c>
      <c r="F9" s="2">
        <v>0.2495</v>
      </c>
    </row>
    <row r="10" spans="1:7" x14ac:dyDescent="0.3">
      <c r="B10">
        <v>14.43661971830986</v>
      </c>
      <c r="C10">
        <v>11.647058823529411</v>
      </c>
      <c r="E10" s="3" t="s">
        <v>8</v>
      </c>
      <c r="F10" s="2" t="s">
        <v>9</v>
      </c>
    </row>
    <row r="11" spans="1:7" x14ac:dyDescent="0.3">
      <c r="B11">
        <v>9.816901408450704</v>
      </c>
      <c r="C11">
        <v>9.6274509803921564</v>
      </c>
      <c r="E11" s="3" t="s">
        <v>13</v>
      </c>
      <c r="F11" s="2" t="s">
        <v>32</v>
      </c>
    </row>
    <row r="12" spans="1:7" x14ac:dyDescent="0.3">
      <c r="E12" s="3" t="s">
        <v>14</v>
      </c>
      <c r="F12" s="2" t="s">
        <v>15</v>
      </c>
    </row>
    <row r="13" spans="1:7" x14ac:dyDescent="0.3">
      <c r="E13" s="3" t="s">
        <v>16</v>
      </c>
      <c r="F13" s="2" t="s">
        <v>226</v>
      </c>
    </row>
    <row r="14" spans="1:7" x14ac:dyDescent="0.3">
      <c r="E14" s="3" t="s">
        <v>41</v>
      </c>
      <c r="F14" s="2">
        <v>5</v>
      </c>
    </row>
    <row r="15" spans="1:7" x14ac:dyDescent="0.3">
      <c r="E15" s="3"/>
      <c r="F15" s="2"/>
    </row>
    <row r="16" spans="1:7" x14ac:dyDescent="0.3">
      <c r="E16" s="3" t="s">
        <v>17</v>
      </c>
      <c r="F16" s="2"/>
    </row>
    <row r="17" spans="5:6" x14ac:dyDescent="0.3">
      <c r="E17" s="3" t="s">
        <v>70</v>
      </c>
      <c r="F17" s="2">
        <v>-1.9810000000000001</v>
      </c>
    </row>
    <row r="18" spans="5:6" x14ac:dyDescent="0.3">
      <c r="E18" s="3" t="s">
        <v>71</v>
      </c>
      <c r="F18" s="2">
        <v>3.2909999999999999</v>
      </c>
    </row>
    <row r="19" spans="5:6" x14ac:dyDescent="0.3">
      <c r="E19" s="3" t="s">
        <v>72</v>
      </c>
      <c r="F19" s="2">
        <v>1.472</v>
      </c>
    </row>
    <row r="20" spans="5:6" x14ac:dyDescent="0.3">
      <c r="E20" s="3" t="s">
        <v>19</v>
      </c>
      <c r="F20" s="2" t="s">
        <v>227</v>
      </c>
    </row>
    <row r="21" spans="5:6" x14ac:dyDescent="0.3">
      <c r="E21" s="3" t="s">
        <v>74</v>
      </c>
      <c r="F21" s="2">
        <v>0.31180000000000002</v>
      </c>
    </row>
    <row r="22" spans="5:6" x14ac:dyDescent="0.3">
      <c r="E22" s="3"/>
      <c r="F22" s="2"/>
    </row>
    <row r="23" spans="5:6" x14ac:dyDescent="0.3">
      <c r="E23" s="3" t="s">
        <v>45</v>
      </c>
      <c r="F23" s="2"/>
    </row>
    <row r="24" spans="5:6" x14ac:dyDescent="0.3">
      <c r="E24" s="3" t="s">
        <v>75</v>
      </c>
      <c r="F24" s="2">
        <v>-0.3221</v>
      </c>
    </row>
    <row r="25" spans="5:6" x14ac:dyDescent="0.3">
      <c r="E25" s="3" t="s">
        <v>47</v>
      </c>
      <c r="F25" s="2">
        <v>0.29859999999999998</v>
      </c>
    </row>
    <row r="26" spans="5:6" x14ac:dyDescent="0.3">
      <c r="E26" s="3" t="s">
        <v>8</v>
      </c>
      <c r="F26" s="2" t="s">
        <v>9</v>
      </c>
    </row>
    <row r="27" spans="5:6" x14ac:dyDescent="0.3">
      <c r="E27" s="3" t="s">
        <v>48</v>
      </c>
      <c r="F27" s="2" t="s">
        <v>32</v>
      </c>
    </row>
  </sheetData>
  <mergeCells count="2">
    <mergeCell ref="B1:C1"/>
    <mergeCell ref="B3:C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63ABE-3BAC-4BBD-BFC6-5C42D182175D}">
  <dimension ref="A1:G28"/>
  <sheetViews>
    <sheetView workbookViewId="0">
      <selection activeCell="C12" sqref="C12"/>
    </sheetView>
  </sheetViews>
  <sheetFormatPr defaultRowHeight="14.4" x14ac:dyDescent="0.3"/>
  <cols>
    <col min="3" max="3" width="8.21875" bestFit="1" customWidth="1"/>
    <col min="5" max="5" width="37.44140625" bestFit="1" customWidth="1"/>
  </cols>
  <sheetData>
    <row r="1" spans="1:7" ht="28.8" customHeight="1" x14ac:dyDescent="0.3">
      <c r="B1" s="29" t="s">
        <v>221</v>
      </c>
      <c r="C1" s="29"/>
      <c r="E1" s="1"/>
      <c r="F1" s="29" t="s">
        <v>221</v>
      </c>
      <c r="G1" s="29"/>
    </row>
    <row r="2" spans="1:7" x14ac:dyDescent="0.3">
      <c r="B2" s="30" t="s">
        <v>0</v>
      </c>
      <c r="C2" s="30"/>
      <c r="E2" s="4"/>
      <c r="F2" s="30" t="s">
        <v>0</v>
      </c>
      <c r="G2" s="30"/>
    </row>
    <row r="3" spans="1:7" x14ac:dyDescent="0.3">
      <c r="B3" s="5" t="s">
        <v>30</v>
      </c>
      <c r="C3" s="1" t="s">
        <v>374</v>
      </c>
      <c r="E3" s="3"/>
      <c r="F3" s="5" t="s">
        <v>30</v>
      </c>
      <c r="G3" s="1" t="s">
        <v>374</v>
      </c>
    </row>
    <row r="4" spans="1:7" x14ac:dyDescent="0.3">
      <c r="A4" s="21" t="s">
        <v>289</v>
      </c>
      <c r="B4" s="26">
        <f>ABS((B5-C5)/SQRT(((B7-1)*B6*B6*B7+(C7-1)*C6*C6*C7)/(B7+C7-2)))</f>
        <v>8.6359260440799848E-3</v>
      </c>
      <c r="C4" s="26"/>
      <c r="E4" s="4" t="s">
        <v>396</v>
      </c>
      <c r="F4" s="2"/>
      <c r="G4" s="2"/>
    </row>
    <row r="5" spans="1:7" x14ac:dyDescent="0.3">
      <c r="A5" s="22" t="s">
        <v>288</v>
      </c>
      <c r="B5" s="22">
        <f>AVERAGE(B8:B999)</f>
        <v>16.320651449314809</v>
      </c>
      <c r="C5" s="22">
        <f>AVERAGE(C8:C999)</f>
        <v>16.247425712774188</v>
      </c>
      <c r="E5" s="3" t="s">
        <v>375</v>
      </c>
      <c r="F5" s="2">
        <v>0.27979999999999999</v>
      </c>
      <c r="G5" s="2">
        <v>0.24829999999999999</v>
      </c>
    </row>
    <row r="6" spans="1:7" x14ac:dyDescent="0.3">
      <c r="A6" s="22" t="s">
        <v>230</v>
      </c>
      <c r="B6" s="22">
        <f>STDEV(B8:B999)/SQRT(B7)</f>
        <v>2.6717757265105253</v>
      </c>
      <c r="C6" s="22">
        <f>STDEV(C8:C999)/SQRT(C7)</f>
        <v>2.9729926139870266</v>
      </c>
      <c r="E6" s="3" t="s">
        <v>376</v>
      </c>
      <c r="F6" s="2">
        <v>4.07E-2</v>
      </c>
      <c r="G6" s="2" t="s">
        <v>5</v>
      </c>
    </row>
    <row r="7" spans="1:7" x14ac:dyDescent="0.3">
      <c r="A7" s="22" t="s">
        <v>231</v>
      </c>
      <c r="B7" s="22">
        <f>COUNT(B8:B999)</f>
        <v>9</v>
      </c>
      <c r="C7" s="22">
        <f>COUNT(C8:C999)</f>
        <v>9</v>
      </c>
      <c r="E7" t="s">
        <v>377</v>
      </c>
      <c r="F7" t="s">
        <v>32</v>
      </c>
      <c r="G7" t="s">
        <v>7</v>
      </c>
    </row>
    <row r="8" spans="1:7" x14ac:dyDescent="0.3">
      <c r="B8">
        <v>12.7003213901778</v>
      </c>
      <c r="C8">
        <v>12.8343617214726</v>
      </c>
      <c r="D8" s="2"/>
      <c r="E8" t="s">
        <v>378</v>
      </c>
      <c r="F8" t="s">
        <v>37</v>
      </c>
      <c r="G8" t="s">
        <v>9</v>
      </c>
    </row>
    <row r="9" spans="1:7" x14ac:dyDescent="0.3">
      <c r="B9">
        <v>30.6952358664984</v>
      </c>
      <c r="C9">
        <v>30.784596087361599</v>
      </c>
      <c r="D9" s="2"/>
    </row>
    <row r="10" spans="1:7" x14ac:dyDescent="0.3">
      <c r="B10">
        <v>23.194562327796199</v>
      </c>
      <c r="C10">
        <v>24.194279798702901</v>
      </c>
      <c r="D10" s="2"/>
      <c r="E10" s="4" t="s">
        <v>34</v>
      </c>
      <c r="F10" s="2"/>
    </row>
    <row r="11" spans="1:7" x14ac:dyDescent="0.3">
      <c r="B11">
        <v>10.9829296454638</v>
      </c>
      <c r="C11">
        <v>9.4665983976919303</v>
      </c>
      <c r="D11" s="2"/>
      <c r="E11" s="3" t="s">
        <v>4</v>
      </c>
      <c r="F11" s="2">
        <v>0.82030000000000003</v>
      </c>
    </row>
    <row r="12" spans="1:7" x14ac:dyDescent="0.3">
      <c r="B12">
        <v>12.7114914177857</v>
      </c>
      <c r="C12">
        <v>8.5115610372168202</v>
      </c>
      <c r="D12" s="2"/>
      <c r="E12" s="3" t="s">
        <v>35</v>
      </c>
      <c r="F12" s="2" t="s">
        <v>36</v>
      </c>
    </row>
    <row r="13" spans="1:7" x14ac:dyDescent="0.3">
      <c r="B13">
        <v>25.3336226147083</v>
      </c>
      <c r="C13">
        <v>27.941824061152101</v>
      </c>
      <c r="D13" s="2"/>
      <c r="E13" s="3" t="s">
        <v>8</v>
      </c>
      <c r="F13" s="2" t="s">
        <v>9</v>
      </c>
    </row>
    <row r="14" spans="1:7" x14ac:dyDescent="0.3">
      <c r="B14">
        <v>14.0155921410076</v>
      </c>
      <c r="C14">
        <v>14.409335614186</v>
      </c>
      <c r="D14" s="2"/>
      <c r="E14" s="3" t="s">
        <v>13</v>
      </c>
      <c r="F14" s="2" t="s">
        <v>32</v>
      </c>
    </row>
    <row r="15" spans="1:7" x14ac:dyDescent="0.3">
      <c r="B15">
        <v>9.1259125556510998</v>
      </c>
      <c r="C15">
        <v>8.5618261614523501</v>
      </c>
      <c r="D15" s="2"/>
      <c r="E15" s="3" t="s">
        <v>14</v>
      </c>
      <c r="F15" s="2" t="s">
        <v>15</v>
      </c>
    </row>
    <row r="16" spans="1:7" x14ac:dyDescent="0.3">
      <c r="B16">
        <v>8.1261950847444009</v>
      </c>
      <c r="C16">
        <v>9.5224485357314101</v>
      </c>
      <c r="D16" s="2"/>
      <c r="E16" s="3" t="s">
        <v>38</v>
      </c>
      <c r="F16" s="2" t="s">
        <v>406</v>
      </c>
    </row>
    <row r="17" spans="4:6" x14ac:dyDescent="0.3">
      <c r="D17" s="2"/>
      <c r="E17" s="3" t="s">
        <v>40</v>
      </c>
      <c r="F17" s="2">
        <v>5</v>
      </c>
    </row>
    <row r="18" spans="4:6" x14ac:dyDescent="0.3">
      <c r="D18" s="2"/>
      <c r="E18" s="3" t="s">
        <v>41</v>
      </c>
      <c r="F18" s="2">
        <v>9</v>
      </c>
    </row>
    <row r="19" spans="4:6" x14ac:dyDescent="0.3">
      <c r="D19" s="2"/>
      <c r="E19" s="3" t="s">
        <v>42</v>
      </c>
      <c r="F19" s="2">
        <v>0</v>
      </c>
    </row>
    <row r="20" spans="4:6" x14ac:dyDescent="0.3">
      <c r="D20" s="2"/>
      <c r="E20" s="3"/>
      <c r="F20" s="2"/>
    </row>
    <row r="21" spans="4:6" x14ac:dyDescent="0.3">
      <c r="D21" s="2"/>
      <c r="E21" s="3" t="s">
        <v>43</v>
      </c>
      <c r="F21" s="2"/>
    </row>
    <row r="22" spans="4:6" x14ac:dyDescent="0.3">
      <c r="D22" s="2"/>
      <c r="E22" s="3" t="s">
        <v>44</v>
      </c>
      <c r="F22" s="2">
        <v>0.1341</v>
      </c>
    </row>
    <row r="23" spans="4:6" x14ac:dyDescent="0.3">
      <c r="D23" s="2"/>
      <c r="E23" s="3"/>
      <c r="F23" s="2"/>
    </row>
    <row r="24" spans="4:6" x14ac:dyDescent="0.3">
      <c r="D24" s="2"/>
      <c r="E24" s="3" t="s">
        <v>45</v>
      </c>
      <c r="F24" s="2"/>
    </row>
    <row r="25" spans="4:6" x14ac:dyDescent="0.3">
      <c r="D25" s="2"/>
      <c r="E25" s="3" t="s">
        <v>46</v>
      </c>
      <c r="F25" s="2">
        <v>0.7833</v>
      </c>
    </row>
    <row r="26" spans="4:6" x14ac:dyDescent="0.3">
      <c r="D26" s="2"/>
      <c r="E26" s="3" t="s">
        <v>47</v>
      </c>
      <c r="F26" s="2">
        <v>8.6E-3</v>
      </c>
    </row>
    <row r="27" spans="4:6" x14ac:dyDescent="0.3">
      <c r="D27" s="2"/>
      <c r="E27" s="3" t="s">
        <v>8</v>
      </c>
      <c r="F27" s="2" t="s">
        <v>33</v>
      </c>
    </row>
    <row r="28" spans="4:6" x14ac:dyDescent="0.3">
      <c r="E28" s="3" t="s">
        <v>48</v>
      </c>
      <c r="F28" s="2" t="s">
        <v>7</v>
      </c>
    </row>
  </sheetData>
  <mergeCells count="4">
    <mergeCell ref="B1:C1"/>
    <mergeCell ref="F1:G1"/>
    <mergeCell ref="B2:C2"/>
    <mergeCell ref="F2:G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75684-4611-4938-8123-C6AE85B89B75}">
  <dimension ref="A1:G28"/>
  <sheetViews>
    <sheetView workbookViewId="0">
      <selection activeCell="C12" sqref="C12"/>
    </sheetView>
  </sheetViews>
  <sheetFormatPr defaultRowHeight="14.4" x14ac:dyDescent="0.3"/>
  <cols>
    <col min="5" max="5" width="35.6640625" bestFit="1" customWidth="1"/>
  </cols>
  <sheetData>
    <row r="1" spans="1:7" ht="30" customHeight="1" x14ac:dyDescent="0.3">
      <c r="B1" s="29" t="s">
        <v>395</v>
      </c>
      <c r="C1" s="29"/>
      <c r="E1" s="1"/>
      <c r="F1" s="29" t="s">
        <v>221</v>
      </c>
      <c r="G1" s="29"/>
    </row>
    <row r="2" spans="1:7" x14ac:dyDescent="0.3">
      <c r="B2" s="30" t="s">
        <v>0</v>
      </c>
      <c r="C2" s="30"/>
      <c r="E2" s="4"/>
      <c r="F2" s="30" t="s">
        <v>0</v>
      </c>
      <c r="G2" s="30"/>
    </row>
    <row r="3" spans="1:7" x14ac:dyDescent="0.3">
      <c r="B3" s="5" t="s">
        <v>30</v>
      </c>
      <c r="C3" s="1" t="s">
        <v>374</v>
      </c>
      <c r="E3" s="3"/>
      <c r="F3" s="5" t="s">
        <v>30</v>
      </c>
      <c r="G3" s="1" t="s">
        <v>374</v>
      </c>
    </row>
    <row r="4" spans="1:7" x14ac:dyDescent="0.3">
      <c r="A4" s="21" t="s">
        <v>289</v>
      </c>
      <c r="B4" s="26">
        <f>ABS((B5-C5)/SQRT(((B7-1)*B6*B6*B7+(C7-1)*C6*C6*C7)/(B7+C7-2)))</f>
        <v>0.87207818543865601</v>
      </c>
      <c r="C4" s="26"/>
      <c r="E4" s="4" t="s">
        <v>2</v>
      </c>
      <c r="F4" s="2"/>
      <c r="G4" s="2"/>
    </row>
    <row r="5" spans="1:7" x14ac:dyDescent="0.3">
      <c r="A5" s="22" t="s">
        <v>288</v>
      </c>
      <c r="B5" s="22">
        <f>AVERAGE(B8:B999)</f>
        <v>23.180041291905965</v>
      </c>
      <c r="C5" s="22">
        <f>AVERAGE(C8:C999)</f>
        <v>13.877084404811274</v>
      </c>
      <c r="E5" s="3" t="s">
        <v>375</v>
      </c>
      <c r="F5" s="2">
        <v>0.31740000000000002</v>
      </c>
      <c r="G5" s="2">
        <v>0.33839999999999998</v>
      </c>
    </row>
    <row r="6" spans="1:7" x14ac:dyDescent="0.3">
      <c r="A6" s="22" t="s">
        <v>230</v>
      </c>
      <c r="B6" s="22">
        <f>STDEV(B8:B999)/SQRT(B7)</f>
        <v>3.5353892431070637</v>
      </c>
      <c r="C6" s="22">
        <f>STDEV(C8:C999)/SQRT(C7)</f>
        <v>3.203192413895708</v>
      </c>
      <c r="E6" s="3" t="s">
        <v>376</v>
      </c>
      <c r="F6" s="2">
        <v>5.1000000000000004E-3</v>
      </c>
      <c r="G6" s="2">
        <v>1.9E-3</v>
      </c>
    </row>
    <row r="7" spans="1:7" x14ac:dyDescent="0.3">
      <c r="A7" s="22" t="s">
        <v>231</v>
      </c>
      <c r="B7" s="22">
        <f>COUNT(B8:B999)</f>
        <v>10</v>
      </c>
      <c r="C7" s="22">
        <f>COUNT(C8:C999)</f>
        <v>10</v>
      </c>
      <c r="E7" t="s">
        <v>377</v>
      </c>
      <c r="F7" t="s">
        <v>32</v>
      </c>
      <c r="G7" t="s">
        <v>32</v>
      </c>
    </row>
    <row r="8" spans="1:7" x14ac:dyDescent="0.3">
      <c r="B8">
        <v>25.512343056434698</v>
      </c>
      <c r="C8">
        <v>13.5883385850056</v>
      </c>
      <c r="D8" s="2"/>
      <c r="E8" t="s">
        <v>378</v>
      </c>
      <c r="F8" t="s">
        <v>33</v>
      </c>
      <c r="G8" t="s">
        <v>33</v>
      </c>
    </row>
    <row r="9" spans="1:7" x14ac:dyDescent="0.3">
      <c r="B9">
        <v>23.792158804818701</v>
      </c>
      <c r="C9">
        <v>15.448148181720301</v>
      </c>
      <c r="D9" s="2"/>
    </row>
    <row r="10" spans="1:7" x14ac:dyDescent="0.3">
      <c r="B10">
        <v>52.331579342993201</v>
      </c>
      <c r="C10">
        <v>40.921396141527303</v>
      </c>
      <c r="D10" s="2"/>
      <c r="E10" s="1" t="s">
        <v>34</v>
      </c>
    </row>
    <row r="11" spans="1:7" x14ac:dyDescent="0.3">
      <c r="B11">
        <v>18.201559987066702</v>
      </c>
      <c r="C11">
        <v>10.9075380205262</v>
      </c>
      <c r="D11" s="2"/>
      <c r="E11" t="s">
        <v>376</v>
      </c>
      <c r="F11">
        <v>2E-3</v>
      </c>
    </row>
    <row r="12" spans="1:7" x14ac:dyDescent="0.3">
      <c r="B12">
        <v>24.462360461292398</v>
      </c>
      <c r="C12">
        <v>13.5995086126135</v>
      </c>
      <c r="D12" s="2"/>
      <c r="E12" t="s">
        <v>397</v>
      </c>
      <c r="F12" t="s">
        <v>36</v>
      </c>
    </row>
    <row r="13" spans="1:7" x14ac:dyDescent="0.3">
      <c r="B13">
        <v>21.033161985668301</v>
      </c>
      <c r="C13">
        <v>11.7620390711146</v>
      </c>
      <c r="D13" s="2"/>
      <c r="E13" t="s">
        <v>378</v>
      </c>
      <c r="F13" t="s">
        <v>33</v>
      </c>
    </row>
    <row r="14" spans="1:7" x14ac:dyDescent="0.3">
      <c r="B14">
        <v>17.899969241653501</v>
      </c>
      <c r="C14">
        <v>9.7179240188695903</v>
      </c>
      <c r="D14" s="2"/>
      <c r="E14" t="s">
        <v>379</v>
      </c>
      <c r="F14" t="s">
        <v>7</v>
      </c>
    </row>
    <row r="15" spans="1:7" x14ac:dyDescent="0.3">
      <c r="B15">
        <v>21.697778628338099</v>
      </c>
      <c r="C15">
        <v>11.907249430017201</v>
      </c>
      <c r="D15" s="2"/>
      <c r="E15" t="s">
        <v>380</v>
      </c>
      <c r="F15" t="s">
        <v>15</v>
      </c>
    </row>
    <row r="16" spans="1:7" x14ac:dyDescent="0.3">
      <c r="B16">
        <v>16.4534506664309</v>
      </c>
      <c r="C16">
        <v>8.0312498500772893</v>
      </c>
      <c r="D16" s="2"/>
      <c r="E16" t="s">
        <v>398</v>
      </c>
      <c r="F16" t="s">
        <v>399</v>
      </c>
    </row>
    <row r="17" spans="2:6" x14ac:dyDescent="0.3">
      <c r="B17">
        <v>10.416050744363099</v>
      </c>
      <c r="C17">
        <v>2.8874521366411399</v>
      </c>
      <c r="D17" s="2"/>
      <c r="E17" t="s">
        <v>400</v>
      </c>
      <c r="F17">
        <v>-55</v>
      </c>
    </row>
    <row r="18" spans="2:6" x14ac:dyDescent="0.3">
      <c r="D18" s="2"/>
      <c r="E18" t="s">
        <v>383</v>
      </c>
      <c r="F18">
        <v>10</v>
      </c>
    </row>
    <row r="19" spans="2:6" x14ac:dyDescent="0.3">
      <c r="E19" t="s">
        <v>401</v>
      </c>
      <c r="F19">
        <v>0</v>
      </c>
    </row>
    <row r="21" spans="2:6" x14ac:dyDescent="0.3">
      <c r="E21" t="s">
        <v>43</v>
      </c>
    </row>
    <row r="22" spans="2:6" x14ac:dyDescent="0.3">
      <c r="E22" t="s">
        <v>402</v>
      </c>
      <c r="F22">
        <v>-8.8469999999999995</v>
      </c>
    </row>
    <row r="24" spans="2:6" x14ac:dyDescent="0.3">
      <c r="E24" t="s">
        <v>45</v>
      </c>
    </row>
    <row r="25" spans="2:6" x14ac:dyDescent="0.3">
      <c r="E25" t="s">
        <v>403</v>
      </c>
      <c r="F25">
        <v>0.95150000000000001</v>
      </c>
    </row>
    <row r="26" spans="2:6" x14ac:dyDescent="0.3">
      <c r="E26" t="s">
        <v>404</v>
      </c>
      <c r="F26" t="s">
        <v>11</v>
      </c>
    </row>
    <row r="27" spans="2:6" x14ac:dyDescent="0.3">
      <c r="E27" t="s">
        <v>378</v>
      </c>
      <c r="F27" t="s">
        <v>12</v>
      </c>
    </row>
    <row r="28" spans="2:6" x14ac:dyDescent="0.3">
      <c r="E28" t="s">
        <v>405</v>
      </c>
      <c r="F28" t="s">
        <v>7</v>
      </c>
    </row>
  </sheetData>
  <mergeCells count="4">
    <mergeCell ref="B1:C1"/>
    <mergeCell ref="F1:G1"/>
    <mergeCell ref="B2:C2"/>
    <mergeCell ref="F2:G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688A4-CB53-43AE-B25F-0824F01DC376}">
  <dimension ref="A1:K27"/>
  <sheetViews>
    <sheetView workbookViewId="0">
      <selection activeCell="E15" sqref="E15"/>
    </sheetView>
  </sheetViews>
  <sheetFormatPr defaultRowHeight="14.4" x14ac:dyDescent="0.3"/>
  <cols>
    <col min="3" max="3" width="8.21875" bestFit="1" customWidth="1"/>
    <col min="7" max="7" width="32.88671875" bestFit="1" customWidth="1"/>
  </cols>
  <sheetData>
    <row r="1" spans="1:11" ht="31.2" customHeight="1" x14ac:dyDescent="0.3">
      <c r="B1" s="29" t="s">
        <v>221</v>
      </c>
      <c r="C1" s="29"/>
      <c r="D1" s="29"/>
      <c r="E1" s="29"/>
      <c r="G1" s="1"/>
      <c r="H1" s="29" t="s">
        <v>221</v>
      </c>
      <c r="I1" s="29"/>
      <c r="J1" s="29"/>
      <c r="K1" s="29"/>
    </row>
    <row r="2" spans="1:11" x14ac:dyDescent="0.3">
      <c r="B2" s="30" t="s">
        <v>0</v>
      </c>
      <c r="C2" s="30"/>
      <c r="D2" s="30" t="s">
        <v>1</v>
      </c>
      <c r="E2" s="30"/>
      <c r="G2" s="4"/>
      <c r="H2" s="30" t="s">
        <v>0</v>
      </c>
      <c r="I2" s="30"/>
      <c r="J2" s="30" t="s">
        <v>1</v>
      </c>
      <c r="K2" s="30"/>
    </row>
    <row r="3" spans="1:11" x14ac:dyDescent="0.3">
      <c r="B3" s="5" t="s">
        <v>30</v>
      </c>
      <c r="C3" s="1" t="s">
        <v>374</v>
      </c>
      <c r="D3" s="5" t="s">
        <v>30</v>
      </c>
      <c r="E3" s="1" t="s">
        <v>374</v>
      </c>
      <c r="G3" s="3"/>
      <c r="H3" s="5" t="s">
        <v>30</v>
      </c>
      <c r="I3" s="1" t="s">
        <v>374</v>
      </c>
      <c r="J3" s="5" t="s">
        <v>30</v>
      </c>
      <c r="K3" s="1" t="s">
        <v>374</v>
      </c>
    </row>
    <row r="4" spans="1:11" x14ac:dyDescent="0.3">
      <c r="A4" s="21" t="s">
        <v>289</v>
      </c>
      <c r="B4" s="26">
        <f>ABS((B5-C5)/SQRT(((B7-1)*B6*B6*B7+(C7-1)*C6*C6*C7)/(B7+C7-2)))</f>
        <v>1.1995810578398114</v>
      </c>
      <c r="C4" s="26"/>
      <c r="D4" s="26">
        <f>ABS((D5-E5)/SQRT(((D7-1)*D6*D6*D7+(E7-1)*E6*E6*E7)/(D7+E7-2)))</f>
        <v>0.3713029022305368</v>
      </c>
      <c r="E4" s="26"/>
      <c r="G4" s="4" t="s">
        <v>2</v>
      </c>
      <c r="H4" s="2"/>
      <c r="I4" s="2"/>
    </row>
    <row r="5" spans="1:11" x14ac:dyDescent="0.3">
      <c r="A5" s="22" t="s">
        <v>288</v>
      </c>
      <c r="B5" s="22">
        <f>AVERAGE(B8:B999)</f>
        <v>31.814831669411316</v>
      </c>
      <c r="C5" s="22">
        <f>AVERAGE(C8:C999)</f>
        <v>15.565561137186052</v>
      </c>
      <c r="D5" s="22">
        <f>AVERAGE(D8:D999)</f>
        <v>12.105827698602045</v>
      </c>
      <c r="E5" s="22">
        <f>AVERAGE(E8:E999)</f>
        <v>9.6642565358611812</v>
      </c>
      <c r="G5" s="3" t="s">
        <v>375</v>
      </c>
      <c r="H5" s="2">
        <v>0.15190000000000001</v>
      </c>
      <c r="I5" s="2">
        <v>0.2228</v>
      </c>
      <c r="J5">
        <v>0.1525</v>
      </c>
      <c r="K5">
        <v>0.1358</v>
      </c>
    </row>
    <row r="6" spans="1:11" x14ac:dyDescent="0.3">
      <c r="A6" s="22" t="s">
        <v>230</v>
      </c>
      <c r="B6" s="22">
        <f>STDEV(B8:B999)/SQRT(B7)</f>
        <v>4.5036677680085733</v>
      </c>
      <c r="C6" s="22">
        <f>STDEV(C8:C999)/SQRT(C7)</f>
        <v>2.4350771544764491</v>
      </c>
      <c r="D6" s="22">
        <f>STDEV(D8:D999)/SQRT(D7)</f>
        <v>1.716940036216599</v>
      </c>
      <c r="E6" s="22">
        <f>STDEV(E8:E999)/SQRT(E7)</f>
        <v>1.3625423076197263</v>
      </c>
      <c r="G6" s="3" t="s">
        <v>376</v>
      </c>
      <c r="H6" s="2" t="s">
        <v>5</v>
      </c>
      <c r="I6" s="2">
        <v>5.79E-2</v>
      </c>
      <c r="J6" t="s">
        <v>5</v>
      </c>
      <c r="K6" t="s">
        <v>5</v>
      </c>
    </row>
    <row r="7" spans="1:11" x14ac:dyDescent="0.3">
      <c r="A7" s="22" t="s">
        <v>231</v>
      </c>
      <c r="B7" s="22">
        <f>COUNT(B8:B999)</f>
        <v>14</v>
      </c>
      <c r="C7" s="22">
        <f>COUNT(C8:C999)</f>
        <v>14</v>
      </c>
      <c r="D7" s="22">
        <f>COUNT(D8:D999)</f>
        <v>18</v>
      </c>
      <c r="E7" s="22">
        <f>COUNT(E8:E999)</f>
        <v>18</v>
      </c>
      <c r="G7" t="s">
        <v>377</v>
      </c>
      <c r="H7" t="s">
        <v>7</v>
      </c>
      <c r="I7" t="s">
        <v>7</v>
      </c>
      <c r="J7" t="s">
        <v>7</v>
      </c>
      <c r="K7" t="s">
        <v>7</v>
      </c>
    </row>
    <row r="8" spans="1:11" x14ac:dyDescent="0.3">
      <c r="B8">
        <v>50.5276198843179</v>
      </c>
      <c r="C8">
        <v>26.054089395417598</v>
      </c>
      <c r="D8">
        <v>13.465468281318699</v>
      </c>
      <c r="E8">
        <v>13.521318419358201</v>
      </c>
      <c r="G8" s="4" t="s">
        <v>378</v>
      </c>
      <c r="H8" s="2" t="s">
        <v>9</v>
      </c>
      <c r="I8" t="s">
        <v>9</v>
      </c>
      <c r="J8" t="s">
        <v>9</v>
      </c>
      <c r="K8" t="s">
        <v>9</v>
      </c>
    </row>
    <row r="9" spans="1:11" x14ac:dyDescent="0.3">
      <c r="B9">
        <v>24.990144265765501</v>
      </c>
      <c r="C9">
        <v>13.9401944546543</v>
      </c>
      <c r="D9">
        <v>29.8407287544944</v>
      </c>
      <c r="E9">
        <v>19.357657844483899</v>
      </c>
      <c r="G9" s="3"/>
      <c r="H9" s="2"/>
    </row>
    <row r="10" spans="1:11" x14ac:dyDescent="0.3">
      <c r="B10">
        <v>35.928393800797799</v>
      </c>
      <c r="C10">
        <v>13.973704537478</v>
      </c>
      <c r="D10">
        <v>9.8854744329880404</v>
      </c>
      <c r="E10">
        <v>8.0787224674108398</v>
      </c>
      <c r="G10" s="3" t="s">
        <v>68</v>
      </c>
      <c r="H10" s="2"/>
      <c r="J10" s="2"/>
    </row>
    <row r="11" spans="1:11" x14ac:dyDescent="0.3">
      <c r="B11">
        <v>12.091554885547501</v>
      </c>
      <c r="C11">
        <v>5.6855440524191101</v>
      </c>
      <c r="D11">
        <v>3.73916674174321</v>
      </c>
      <c r="E11">
        <v>2.25634557679501</v>
      </c>
      <c r="G11" s="3" t="s">
        <v>376</v>
      </c>
      <c r="H11" s="2">
        <v>1E-4</v>
      </c>
      <c r="J11" s="2">
        <v>2.2000000000000001E-3</v>
      </c>
    </row>
    <row r="12" spans="1:11" x14ac:dyDescent="0.3">
      <c r="B12">
        <v>14.911986856541301</v>
      </c>
      <c r="C12">
        <v>6.6852615233258099</v>
      </c>
      <c r="D12">
        <v>22.390320340027699</v>
      </c>
      <c r="E12">
        <v>22.289790091556601</v>
      </c>
      <c r="G12" s="3" t="s">
        <v>378</v>
      </c>
      <c r="H12" s="2" t="s">
        <v>152</v>
      </c>
      <c r="J12" s="2" t="s">
        <v>33</v>
      </c>
    </row>
    <row r="13" spans="1:11" x14ac:dyDescent="0.3">
      <c r="B13">
        <v>33.733483375846198</v>
      </c>
      <c r="C13">
        <v>22.1278246912421</v>
      </c>
      <c r="D13">
        <v>22.638853454303401</v>
      </c>
      <c r="E13">
        <v>17.397317999298199</v>
      </c>
      <c r="G13" s="3" t="s">
        <v>379</v>
      </c>
      <c r="H13" s="2" t="s">
        <v>7</v>
      </c>
      <c r="J13" s="2" t="s">
        <v>7</v>
      </c>
    </row>
    <row r="14" spans="1:11" x14ac:dyDescent="0.3">
      <c r="B14">
        <v>50.494109801494297</v>
      </c>
      <c r="C14">
        <v>7.5676937043496002</v>
      </c>
      <c r="D14">
        <v>7.24655541062259</v>
      </c>
      <c r="E14">
        <v>5.2219879066914201</v>
      </c>
      <c r="G14" s="3" t="s">
        <v>380</v>
      </c>
      <c r="H14" s="2" t="s">
        <v>15</v>
      </c>
      <c r="J14" s="2" t="s">
        <v>15</v>
      </c>
    </row>
    <row r="15" spans="1:11" x14ac:dyDescent="0.3">
      <c r="B15">
        <v>53.4318270623709</v>
      </c>
      <c r="C15">
        <v>27.8021987160534</v>
      </c>
      <c r="D15">
        <v>8.1792527158819102</v>
      </c>
      <c r="E15">
        <v>5.7639269396060699</v>
      </c>
      <c r="G15" s="3" t="s">
        <v>381</v>
      </c>
      <c r="H15" s="2" t="s">
        <v>382</v>
      </c>
      <c r="J15" s="2" t="s">
        <v>384</v>
      </c>
    </row>
    <row r="16" spans="1:11" x14ac:dyDescent="0.3">
      <c r="B16">
        <v>55.621152473518599</v>
      </c>
      <c r="C16">
        <v>27.690498439974402</v>
      </c>
      <c r="D16">
        <v>14.431675669401701</v>
      </c>
      <c r="E16">
        <v>8.8438693585517196</v>
      </c>
      <c r="G16" s="3" t="s">
        <v>383</v>
      </c>
      <c r="H16" s="2">
        <v>14</v>
      </c>
      <c r="J16" s="2">
        <v>18</v>
      </c>
    </row>
    <row r="17" spans="2:8" x14ac:dyDescent="0.3">
      <c r="B17">
        <v>22.1836748292816</v>
      </c>
      <c r="C17">
        <v>7.1655727104653399</v>
      </c>
      <c r="D17">
        <v>8.2183478125095508</v>
      </c>
      <c r="E17">
        <v>9.7235090326735403</v>
      </c>
      <c r="G17" s="3"/>
      <c r="H17" s="2"/>
    </row>
    <row r="18" spans="2:8" x14ac:dyDescent="0.3">
      <c r="B18">
        <v>31.683783309797199</v>
      </c>
      <c r="C18">
        <v>18.223900042282501</v>
      </c>
      <c r="D18">
        <v>3.36217830997672</v>
      </c>
      <c r="E18">
        <v>3.9765298284110102</v>
      </c>
      <c r="G18" s="3"/>
      <c r="H18" s="2"/>
    </row>
    <row r="19" spans="2:8" x14ac:dyDescent="0.3">
      <c r="B19">
        <v>41.518992618549802</v>
      </c>
      <c r="C19">
        <v>27.606723232915201</v>
      </c>
      <c r="D19">
        <v>1.9156597347541799</v>
      </c>
      <c r="E19">
        <v>2.2898556596186999</v>
      </c>
      <c r="G19" s="3"/>
      <c r="H19" s="2"/>
    </row>
    <row r="20" spans="2:8" x14ac:dyDescent="0.3">
      <c r="B20">
        <v>8.2099702918036197</v>
      </c>
      <c r="C20">
        <v>5.3113481275545897</v>
      </c>
      <c r="D20">
        <v>11.533053505152701</v>
      </c>
      <c r="E20">
        <v>9.8184542673406607</v>
      </c>
      <c r="G20" s="3"/>
      <c r="H20" s="2"/>
    </row>
    <row r="21" spans="2:8" x14ac:dyDescent="0.3">
      <c r="B21">
        <v>10.080949916126199</v>
      </c>
      <c r="C21">
        <v>8.0833022924727391</v>
      </c>
      <c r="D21">
        <v>6.1602702257546902</v>
      </c>
      <c r="E21">
        <v>2.5411812807963599</v>
      </c>
      <c r="G21" s="3"/>
      <c r="H21" s="2"/>
    </row>
    <row r="22" spans="2:8" x14ac:dyDescent="0.3">
      <c r="D22">
        <v>11.7257364813889</v>
      </c>
      <c r="E22">
        <v>10.745566558796</v>
      </c>
      <c r="G22" s="3"/>
      <c r="H22" s="2"/>
    </row>
    <row r="23" spans="2:8" x14ac:dyDescent="0.3">
      <c r="D23">
        <v>15.7273988719177</v>
      </c>
      <c r="E23">
        <v>11.7676240849185</v>
      </c>
      <c r="G23" s="3"/>
      <c r="H23" s="2"/>
    </row>
    <row r="24" spans="2:8" x14ac:dyDescent="0.3">
      <c r="D24">
        <v>13.828494178575401</v>
      </c>
      <c r="E24">
        <v>11.4883733947211</v>
      </c>
      <c r="G24" s="3"/>
      <c r="H24" s="2"/>
    </row>
    <row r="25" spans="2:8" x14ac:dyDescent="0.3">
      <c r="D25">
        <v>13.6162636540253</v>
      </c>
      <c r="E25">
        <v>8.8745869344734398</v>
      </c>
      <c r="G25" s="3"/>
      <c r="H25" s="2"/>
    </row>
    <row r="26" spans="2:8" x14ac:dyDescent="0.3">
      <c r="G26" s="3"/>
      <c r="H26" s="2"/>
    </row>
    <row r="27" spans="2:8" x14ac:dyDescent="0.3">
      <c r="G27" s="3"/>
      <c r="H27" s="2"/>
    </row>
  </sheetData>
  <mergeCells count="6">
    <mergeCell ref="H2:I2"/>
    <mergeCell ref="J2:K2"/>
    <mergeCell ref="H1:K1"/>
    <mergeCell ref="B2:C2"/>
    <mergeCell ref="D2:E2"/>
    <mergeCell ref="B1:E1"/>
  </mergeCells>
  <phoneticPr fontId="6" type="noConversion"/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B69E3-9C1F-4366-AEFC-EFDCC5D11A46}">
  <dimension ref="A1:K26"/>
  <sheetViews>
    <sheetView workbookViewId="0">
      <selection activeCell="E16" sqref="E16"/>
    </sheetView>
  </sheetViews>
  <sheetFormatPr defaultRowHeight="14.4" x14ac:dyDescent="0.3"/>
  <cols>
    <col min="7" max="7" width="32.109375" bestFit="1" customWidth="1"/>
  </cols>
  <sheetData>
    <row r="1" spans="1:11" ht="28.8" customHeight="1" x14ac:dyDescent="0.3">
      <c r="B1" s="29" t="s">
        <v>395</v>
      </c>
      <c r="C1" s="29"/>
      <c r="D1" s="29"/>
      <c r="E1" s="29"/>
      <c r="G1" s="1"/>
      <c r="H1" s="29" t="s">
        <v>395</v>
      </c>
      <c r="I1" s="29"/>
      <c r="J1" s="29"/>
      <c r="K1" s="29"/>
    </row>
    <row r="2" spans="1:11" x14ac:dyDescent="0.3">
      <c r="B2" s="30" t="s">
        <v>0</v>
      </c>
      <c r="C2" s="30"/>
      <c r="D2" s="30" t="s">
        <v>1</v>
      </c>
      <c r="E2" s="30"/>
      <c r="G2" s="4"/>
      <c r="H2" s="30" t="s">
        <v>0</v>
      </c>
      <c r="I2" s="30"/>
      <c r="J2" s="30" t="s">
        <v>1</v>
      </c>
      <c r="K2" s="30"/>
    </row>
    <row r="3" spans="1:11" x14ac:dyDescent="0.3">
      <c r="B3" s="5" t="s">
        <v>30</v>
      </c>
      <c r="C3" s="1" t="s">
        <v>374</v>
      </c>
      <c r="D3" s="5" t="s">
        <v>30</v>
      </c>
      <c r="E3" s="1" t="s">
        <v>374</v>
      </c>
      <c r="G3" s="3"/>
      <c r="H3" s="5" t="s">
        <v>30</v>
      </c>
      <c r="I3" s="1" t="s">
        <v>374</v>
      </c>
      <c r="J3" s="5" t="s">
        <v>30</v>
      </c>
      <c r="K3" s="1" t="s">
        <v>374</v>
      </c>
    </row>
    <row r="4" spans="1:11" x14ac:dyDescent="0.3">
      <c r="A4" s="21" t="s">
        <v>289</v>
      </c>
      <c r="B4" s="26">
        <f>ABS((B5-C5)/SQRT(((B7-1)*B6*B6*B7+(C7-1)*C6*C6*C7)/(B7+C7-2)))</f>
        <v>0.65288294189550788</v>
      </c>
      <c r="C4" s="26"/>
      <c r="D4" s="26">
        <f>ABS((D5-E5)/SQRT(((D7-1)*D6*D6*D7+(E7-1)*E6*E6*E7)/(D7+E7-2)))</f>
        <v>0.83363830223276003</v>
      </c>
      <c r="E4" s="26"/>
      <c r="G4" s="4" t="s">
        <v>2</v>
      </c>
    </row>
    <row r="5" spans="1:11" x14ac:dyDescent="0.3">
      <c r="A5" s="22" t="s">
        <v>288</v>
      </c>
      <c r="B5" s="22">
        <f>AVERAGE(B8:B999)</f>
        <v>42.437727389299205</v>
      </c>
      <c r="C5" s="22">
        <f>AVERAGE(C8:C999)</f>
        <v>28.588056700050544</v>
      </c>
      <c r="D5" s="22">
        <f>AVERAGE(D8:D999)</f>
        <v>21.110304988835349</v>
      </c>
      <c r="E5" s="22">
        <f>AVERAGE(E8:E999)</f>
        <v>13.129669326356364</v>
      </c>
      <c r="G5" s="3" t="s">
        <v>375</v>
      </c>
      <c r="H5" s="2">
        <v>0.1411</v>
      </c>
      <c r="I5" s="2">
        <v>0.17100000000000001</v>
      </c>
      <c r="J5" s="2">
        <v>0.1585</v>
      </c>
      <c r="K5" s="2">
        <v>0.19470000000000001</v>
      </c>
    </row>
    <row r="6" spans="1:11" x14ac:dyDescent="0.3">
      <c r="A6" s="22" t="s">
        <v>230</v>
      </c>
      <c r="B6" s="22">
        <f>STDEV(B8:B999)/SQRT(B7)</f>
        <v>6.8217500825505546</v>
      </c>
      <c r="C6" s="22">
        <f>STDEV(C8:C999)/SQRT(C7)</f>
        <v>5.3350716572678216</v>
      </c>
      <c r="D6" s="22">
        <f>STDEV(D8:D999)/SQRT(D7)</f>
        <v>2.7348626179107467</v>
      </c>
      <c r="E6" s="22">
        <f>STDEV(E8:E999)/SQRT(E7)</f>
        <v>1.9941008646581202</v>
      </c>
      <c r="G6" s="3" t="s">
        <v>376</v>
      </c>
      <c r="H6" s="2" t="s">
        <v>5</v>
      </c>
      <c r="I6" s="2" t="s">
        <v>5</v>
      </c>
      <c r="J6" s="2" t="s">
        <v>5</v>
      </c>
      <c r="K6" s="2" t="s">
        <v>5</v>
      </c>
    </row>
    <row r="7" spans="1:11" x14ac:dyDescent="0.3">
      <c r="A7" s="22" t="s">
        <v>231</v>
      </c>
      <c r="B7" s="22">
        <f>COUNT(B8:B999)</f>
        <v>12</v>
      </c>
      <c r="C7" s="22">
        <f>COUNT(C8:C999)</f>
        <v>12</v>
      </c>
      <c r="D7" s="22">
        <f>COUNT(D8:D999)</f>
        <v>16</v>
      </c>
      <c r="E7" s="22">
        <f>COUNT(E8:E999)</f>
        <v>16</v>
      </c>
      <c r="G7" t="s">
        <v>377</v>
      </c>
      <c r="H7" s="2" t="s">
        <v>7</v>
      </c>
      <c r="I7" s="2" t="s">
        <v>7</v>
      </c>
      <c r="J7" s="2" t="s">
        <v>7</v>
      </c>
      <c r="K7" s="2" t="s">
        <v>7</v>
      </c>
    </row>
    <row r="8" spans="1:11" x14ac:dyDescent="0.3">
      <c r="B8">
        <v>39.005736406773103</v>
      </c>
      <c r="C8">
        <v>24.2389599091345</v>
      </c>
      <c r="D8">
        <v>36.419875015545202</v>
      </c>
      <c r="E8">
        <v>33.5100828236883</v>
      </c>
      <c r="G8" s="4" t="s">
        <v>378</v>
      </c>
      <c r="H8" s="2" t="s">
        <v>9</v>
      </c>
      <c r="I8" s="2" t="s">
        <v>9</v>
      </c>
      <c r="J8" s="2" t="s">
        <v>9</v>
      </c>
      <c r="K8" s="2" t="s">
        <v>9</v>
      </c>
    </row>
    <row r="9" spans="1:11" x14ac:dyDescent="0.3">
      <c r="B9">
        <v>54.9788758860645</v>
      </c>
      <c r="C9">
        <v>51.298351789262803</v>
      </c>
      <c r="D9">
        <v>7.6793939804285598</v>
      </c>
      <c r="E9">
        <v>8.0815149743128192</v>
      </c>
      <c r="G9" s="3"/>
      <c r="H9" s="2"/>
    </row>
    <row r="10" spans="1:11" x14ac:dyDescent="0.3">
      <c r="B10">
        <v>38.888451116890202</v>
      </c>
      <c r="C10">
        <v>18.408205497812698</v>
      </c>
      <c r="D10">
        <v>5.7469792042625398</v>
      </c>
      <c r="E10">
        <v>3.20579792346618</v>
      </c>
      <c r="G10" s="3" t="s">
        <v>68</v>
      </c>
      <c r="H10" s="2"/>
      <c r="I10" s="2"/>
      <c r="J10" s="2"/>
    </row>
    <row r="11" spans="1:11" x14ac:dyDescent="0.3">
      <c r="B11">
        <v>13.5269034331622</v>
      </c>
      <c r="C11">
        <v>7.3498781659956203</v>
      </c>
      <c r="D11">
        <v>44.456709879426398</v>
      </c>
      <c r="E11">
        <v>27.076146921540101</v>
      </c>
      <c r="G11" s="3" t="s">
        <v>376</v>
      </c>
      <c r="H11" s="2">
        <v>1E-4</v>
      </c>
      <c r="J11" s="2" t="s">
        <v>11</v>
      </c>
    </row>
    <row r="12" spans="1:11" x14ac:dyDescent="0.3">
      <c r="B12">
        <v>19.385582913503701</v>
      </c>
      <c r="C12">
        <v>8.1178175640384804</v>
      </c>
      <c r="D12">
        <v>20.6980611574314</v>
      </c>
      <c r="E12">
        <v>15.436978154112399</v>
      </c>
      <c r="G12" s="3" t="s">
        <v>378</v>
      </c>
      <c r="H12" s="2" t="s">
        <v>152</v>
      </c>
      <c r="J12" s="2" t="s">
        <v>12</v>
      </c>
    </row>
    <row r="13" spans="1:11" x14ac:dyDescent="0.3">
      <c r="B13">
        <v>35.8390335799346</v>
      </c>
      <c r="C13">
        <v>25.143732145374099</v>
      </c>
      <c r="D13">
        <v>12.264690313469901</v>
      </c>
      <c r="E13">
        <v>10.0474398333025</v>
      </c>
      <c r="G13" s="3" t="s">
        <v>379</v>
      </c>
      <c r="H13" s="2" t="s">
        <v>7</v>
      </c>
      <c r="J13" s="2" t="s">
        <v>7</v>
      </c>
    </row>
    <row r="14" spans="1:11" x14ac:dyDescent="0.3">
      <c r="B14">
        <v>84.121477915065398</v>
      </c>
      <c r="C14">
        <v>62.954275598102299</v>
      </c>
      <c r="D14">
        <v>22.719836154460602</v>
      </c>
      <c r="E14">
        <v>13.096857370258199</v>
      </c>
      <c r="G14" s="3" t="s">
        <v>380</v>
      </c>
      <c r="H14" s="2" t="s">
        <v>15</v>
      </c>
      <c r="J14" s="2" t="s">
        <v>15</v>
      </c>
    </row>
    <row r="15" spans="1:11" x14ac:dyDescent="0.3">
      <c r="B15">
        <v>82.395708649645499</v>
      </c>
      <c r="C15">
        <v>49.773643020785002</v>
      </c>
      <c r="D15">
        <v>31.667028268385401</v>
      </c>
      <c r="E15">
        <v>10.8405117934632</v>
      </c>
      <c r="G15" s="3" t="s">
        <v>381</v>
      </c>
      <c r="H15" s="2" t="s">
        <v>386</v>
      </c>
      <c r="J15" s="2" t="s">
        <v>385</v>
      </c>
    </row>
    <row r="16" spans="1:11" x14ac:dyDescent="0.3">
      <c r="B16">
        <v>16.151859921017699</v>
      </c>
      <c r="C16">
        <v>9.2096877627103204</v>
      </c>
      <c r="D16">
        <v>12.5327709760594</v>
      </c>
      <c r="E16">
        <v>9.5894687013787898</v>
      </c>
      <c r="G16" s="3" t="s">
        <v>383</v>
      </c>
      <c r="H16" s="2">
        <v>12</v>
      </c>
      <c r="J16" s="2">
        <v>16</v>
      </c>
    </row>
    <row r="17" spans="2:8" x14ac:dyDescent="0.3">
      <c r="B17">
        <v>46.819170718496402</v>
      </c>
      <c r="C17">
        <v>28.3886251654679</v>
      </c>
      <c r="D17">
        <v>10.0027597228709</v>
      </c>
      <c r="E17">
        <v>3.4906336274675298</v>
      </c>
      <c r="G17" s="3"/>
    </row>
    <row r="18" spans="2:8" x14ac:dyDescent="0.3">
      <c r="B18">
        <v>54.615849988807902</v>
      </c>
      <c r="C18">
        <v>39.832318449757402</v>
      </c>
      <c r="D18">
        <v>24.188694784898999</v>
      </c>
      <c r="E18">
        <v>16.531640859686199</v>
      </c>
      <c r="G18" s="3"/>
      <c r="H18" s="2"/>
    </row>
    <row r="19" spans="2:8" x14ac:dyDescent="0.3">
      <c r="B19">
        <v>23.5240781422292</v>
      </c>
      <c r="C19">
        <v>18.341185332165399</v>
      </c>
      <c r="D19">
        <v>10.9075319591105</v>
      </c>
      <c r="E19">
        <v>7.9698146982338596</v>
      </c>
      <c r="G19" s="3"/>
      <c r="H19" s="2"/>
    </row>
    <row r="20" spans="2:8" x14ac:dyDescent="0.3">
      <c r="D20">
        <v>25.076711979726699</v>
      </c>
      <c r="E20">
        <v>14.9790070221887</v>
      </c>
      <c r="G20" s="3"/>
      <c r="H20" s="2"/>
    </row>
    <row r="21" spans="2:8" x14ac:dyDescent="0.3">
      <c r="D21">
        <v>26.880671438401901</v>
      </c>
      <c r="E21">
        <v>12.465750810412001</v>
      </c>
      <c r="G21" s="3"/>
      <c r="H21" s="2"/>
    </row>
    <row r="22" spans="2:8" x14ac:dyDescent="0.3">
      <c r="D22">
        <v>27.6178932605231</v>
      </c>
      <c r="E22">
        <v>16.866741687923099</v>
      </c>
      <c r="G22" s="3"/>
      <c r="H22" s="2"/>
    </row>
    <row r="23" spans="2:8" x14ac:dyDescent="0.3">
      <c r="D23">
        <v>18.905271726364099</v>
      </c>
      <c r="E23">
        <v>6.88632202026794</v>
      </c>
      <c r="G23" s="3"/>
      <c r="H23" s="2"/>
    </row>
    <row r="24" spans="2:8" x14ac:dyDescent="0.3">
      <c r="G24" s="3"/>
      <c r="H24" s="2"/>
    </row>
    <row r="25" spans="2:8" x14ac:dyDescent="0.3">
      <c r="G25" s="3"/>
      <c r="H25" s="2"/>
    </row>
    <row r="26" spans="2:8" x14ac:dyDescent="0.3">
      <c r="G26" s="3"/>
      <c r="H26" s="2"/>
    </row>
  </sheetData>
  <mergeCells count="6">
    <mergeCell ref="B1:E1"/>
    <mergeCell ref="H1:K1"/>
    <mergeCell ref="B2:C2"/>
    <mergeCell ref="D2:E2"/>
    <mergeCell ref="H2:I2"/>
    <mergeCell ref="J2:K2"/>
  </mergeCells>
  <phoneticPr fontId="6" type="noConversion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0702D-ACBE-4E65-A98D-BEB5073349BD}">
  <dimension ref="A1:O40"/>
  <sheetViews>
    <sheetView workbookViewId="0">
      <selection activeCell="E14" sqref="E14"/>
    </sheetView>
  </sheetViews>
  <sheetFormatPr defaultRowHeight="14.4" x14ac:dyDescent="0.3"/>
  <cols>
    <col min="7" max="7" width="32.109375" bestFit="1" customWidth="1"/>
  </cols>
  <sheetData>
    <row r="1" spans="1:15" ht="14.4" customHeight="1" x14ac:dyDescent="0.3">
      <c r="B1" s="29" t="s">
        <v>392</v>
      </c>
      <c r="C1" s="29"/>
      <c r="D1" s="29"/>
      <c r="E1" s="29"/>
      <c r="G1" s="1"/>
      <c r="H1" s="29" t="s">
        <v>392</v>
      </c>
      <c r="I1" s="29"/>
      <c r="J1" s="29"/>
      <c r="K1" s="29"/>
    </row>
    <row r="2" spans="1:15" x14ac:dyDescent="0.3">
      <c r="B2" s="30" t="s">
        <v>390</v>
      </c>
      <c r="C2" s="30"/>
      <c r="D2" s="30" t="s">
        <v>391</v>
      </c>
      <c r="E2" s="30"/>
      <c r="G2" s="4"/>
      <c r="H2" s="30" t="s">
        <v>390</v>
      </c>
      <c r="I2" s="30"/>
      <c r="J2" s="30" t="s">
        <v>391</v>
      </c>
      <c r="K2" s="30"/>
    </row>
    <row r="3" spans="1:15" x14ac:dyDescent="0.3">
      <c r="B3" s="5" t="s">
        <v>0</v>
      </c>
      <c r="C3" s="1" t="s">
        <v>1</v>
      </c>
      <c r="D3" s="5" t="s">
        <v>0</v>
      </c>
      <c r="E3" s="1" t="s">
        <v>1</v>
      </c>
      <c r="G3" s="3"/>
      <c r="H3" s="5" t="s">
        <v>0</v>
      </c>
      <c r="I3" s="1" t="s">
        <v>1</v>
      </c>
      <c r="J3" s="5" t="s">
        <v>0</v>
      </c>
      <c r="K3" s="1" t="s">
        <v>1</v>
      </c>
    </row>
    <row r="4" spans="1:15" x14ac:dyDescent="0.3">
      <c r="A4" s="21" t="s">
        <v>289</v>
      </c>
      <c r="B4" s="26">
        <f>ABS((B5-C5)/SQRT(((B7-1)*B6*B6*B7+(C7-1)*C6*C6*C7)/(B7+C7-2)))</f>
        <v>1.5708175981132053</v>
      </c>
      <c r="C4" s="26"/>
      <c r="D4" s="26">
        <f>ABS((D5-E5)/SQRT(((D7-1)*D6*D6*D7+(E7-1)*E6*E6*E7)/(D7+E7-2)))</f>
        <v>4.1364605770424334E-2</v>
      </c>
      <c r="E4" s="26"/>
      <c r="G4" s="4" t="s">
        <v>2</v>
      </c>
    </row>
    <row r="5" spans="1:15" x14ac:dyDescent="0.3">
      <c r="A5" s="22" t="s">
        <v>288</v>
      </c>
      <c r="B5" s="22">
        <f>AVERAGE(B8:B999)</f>
        <v>48.451320686366316</v>
      </c>
      <c r="C5" s="22">
        <f>AVERAGE(C8:C999)</f>
        <v>17.511977068357485</v>
      </c>
      <c r="D5" s="22">
        <f>AVERAGE(D8:D999)</f>
        <v>35.587450341784283</v>
      </c>
      <c r="E5" s="22">
        <f>AVERAGE(E8:E999)</f>
        <v>36.328583407959691</v>
      </c>
      <c r="G5" s="3" t="s">
        <v>375</v>
      </c>
      <c r="H5" s="2">
        <v>0.12470000000000001</v>
      </c>
      <c r="I5" s="2">
        <v>0.1188</v>
      </c>
      <c r="J5" s="2">
        <v>0.14680000000000001</v>
      </c>
      <c r="K5" s="2">
        <v>0.1137</v>
      </c>
    </row>
    <row r="6" spans="1:15" x14ac:dyDescent="0.3">
      <c r="A6" s="22" t="s">
        <v>230</v>
      </c>
      <c r="B6" s="22">
        <f>STDEV(B8:B999)/SQRT(B7)</f>
        <v>4.3242843061837757</v>
      </c>
      <c r="C6" s="22">
        <f>STDEV(C8:C999)/SQRT(C7)</f>
        <v>5.1876760443319139</v>
      </c>
      <c r="D6" s="22">
        <f>STDEV(D8:D999)/SQRT(D7)</f>
        <v>4.1046988057823555</v>
      </c>
      <c r="E6" s="22">
        <f>STDEV(E8:E999)/SQRT(E7)</f>
        <v>5.0508082466931228</v>
      </c>
      <c r="G6" s="3" t="s">
        <v>376</v>
      </c>
      <c r="H6" s="2" t="s">
        <v>5</v>
      </c>
      <c r="I6" s="2" t="s">
        <v>5</v>
      </c>
      <c r="J6" s="2" t="s">
        <v>5</v>
      </c>
      <c r="K6" s="2" t="s">
        <v>5</v>
      </c>
    </row>
    <row r="7" spans="1:15" x14ac:dyDescent="0.3">
      <c r="A7" s="22" t="s">
        <v>231</v>
      </c>
      <c r="B7" s="22">
        <f>COUNT(B8:B999)</f>
        <v>14</v>
      </c>
      <c r="C7" s="22">
        <f>COUNT(C8:C999)</f>
        <v>18</v>
      </c>
      <c r="D7" s="22">
        <f>COUNT(D8:D999)</f>
        <v>12</v>
      </c>
      <c r="E7" s="22">
        <f>COUNT(E8:E999)</f>
        <v>16</v>
      </c>
      <c r="G7" t="s">
        <v>377</v>
      </c>
      <c r="H7" s="2" t="s">
        <v>7</v>
      </c>
      <c r="I7" s="2" t="s">
        <v>7</v>
      </c>
      <c r="J7" s="2" t="s">
        <v>7</v>
      </c>
      <c r="K7" s="2" t="s">
        <v>7</v>
      </c>
    </row>
    <row r="8" spans="1:15" x14ac:dyDescent="0.3">
      <c r="B8">
        <v>48.435945617331697</v>
      </c>
      <c r="C8">
        <v>-0.41476565740356203</v>
      </c>
      <c r="D8" s="2">
        <v>37.8579610538374</v>
      </c>
      <c r="E8">
        <v>7.9895721515105</v>
      </c>
      <c r="G8" s="4" t="s">
        <v>378</v>
      </c>
      <c r="H8" s="2" t="s">
        <v>9</v>
      </c>
      <c r="I8" s="2" t="s">
        <v>9</v>
      </c>
      <c r="J8" s="2" t="s">
        <v>9</v>
      </c>
      <c r="K8" s="2" t="s">
        <v>9</v>
      </c>
    </row>
    <row r="9" spans="1:15" x14ac:dyDescent="0.3">
      <c r="B9">
        <v>44.217230975527997</v>
      </c>
      <c r="C9">
        <v>35.130076735916198</v>
      </c>
      <c r="D9">
        <v>6.6944331572531404</v>
      </c>
      <c r="E9">
        <v>-5.2363636363636301</v>
      </c>
      <c r="G9" s="3"/>
      <c r="H9" s="2"/>
    </row>
    <row r="10" spans="1:15" x14ac:dyDescent="0.3">
      <c r="B10">
        <v>61.106793098087998</v>
      </c>
      <c r="C10">
        <v>18.276836158192101</v>
      </c>
      <c r="D10" s="2">
        <v>52.664081574034199</v>
      </c>
      <c r="E10">
        <v>44.217687074829897</v>
      </c>
      <c r="G10" s="4" t="s">
        <v>10</v>
      </c>
      <c r="H10" s="2"/>
    </row>
    <row r="11" spans="1:15" x14ac:dyDescent="0.3">
      <c r="B11">
        <v>52.9792147806005</v>
      </c>
      <c r="C11">
        <v>39.656460044809599</v>
      </c>
      <c r="D11" s="2">
        <v>45.6647398843931</v>
      </c>
      <c r="E11">
        <v>39.095477386934697</v>
      </c>
      <c r="G11" s="3" t="s">
        <v>4</v>
      </c>
      <c r="H11" s="2">
        <v>1E-4</v>
      </c>
      <c r="J11">
        <v>0.91459999999999997</v>
      </c>
    </row>
    <row r="12" spans="1:15" x14ac:dyDescent="0.3">
      <c r="B12">
        <v>55.168539325842701</v>
      </c>
      <c r="C12">
        <v>0.44898977301071902</v>
      </c>
      <c r="D12" s="2">
        <v>58.1244598098531</v>
      </c>
      <c r="E12">
        <v>25.4182406907717</v>
      </c>
      <c r="G12" s="3" t="s">
        <v>8</v>
      </c>
      <c r="H12" s="2" t="s">
        <v>152</v>
      </c>
      <c r="J12" t="s">
        <v>9</v>
      </c>
    </row>
    <row r="13" spans="1:15" x14ac:dyDescent="0.3">
      <c r="B13">
        <v>34.403973509933799</v>
      </c>
      <c r="C13">
        <v>23.152830886887902</v>
      </c>
      <c r="D13" s="2">
        <v>29.842605578931</v>
      </c>
      <c r="E13">
        <v>18.078324225865199</v>
      </c>
      <c r="G13" s="3" t="s">
        <v>13</v>
      </c>
      <c r="H13" s="2" t="s">
        <v>7</v>
      </c>
      <c r="J13" t="s">
        <v>32</v>
      </c>
      <c r="O13" s="2"/>
    </row>
    <row r="14" spans="1:15" x14ac:dyDescent="0.3">
      <c r="B14">
        <v>85.012719831877007</v>
      </c>
      <c r="C14">
        <v>27.938342967244701</v>
      </c>
      <c r="D14" s="2">
        <v>25.162661001195101</v>
      </c>
      <c r="E14">
        <v>42.354965585054103</v>
      </c>
      <c r="G14" s="3" t="s">
        <v>14</v>
      </c>
      <c r="H14" s="2" t="s">
        <v>15</v>
      </c>
      <c r="J14" s="2" t="s">
        <v>15</v>
      </c>
    </row>
    <row r="15" spans="1:15" x14ac:dyDescent="0.3">
      <c r="B15">
        <v>47.9669697919933</v>
      </c>
      <c r="C15">
        <v>29.529907684426</v>
      </c>
      <c r="D15" s="2">
        <v>39.591947400528703</v>
      </c>
      <c r="E15">
        <v>65.767195767195801</v>
      </c>
      <c r="G15" s="3" t="s">
        <v>16</v>
      </c>
      <c r="H15" s="2" t="s">
        <v>393</v>
      </c>
      <c r="J15" s="2" t="s">
        <v>394</v>
      </c>
      <c r="O15" s="2"/>
    </row>
    <row r="16" spans="1:15" x14ac:dyDescent="0.3">
      <c r="B16">
        <v>50.215885129028997</v>
      </c>
      <c r="C16">
        <v>38.719040247678002</v>
      </c>
      <c r="D16">
        <v>42.980636237897599</v>
      </c>
      <c r="E16">
        <v>23.484848484848499</v>
      </c>
      <c r="G16" s="3"/>
      <c r="H16" s="2"/>
      <c r="I16" s="2"/>
      <c r="O16" s="2"/>
    </row>
    <row r="17" spans="2:15" x14ac:dyDescent="0.3">
      <c r="B17">
        <v>67.698892245720003</v>
      </c>
      <c r="C17">
        <v>-18.314644920149501</v>
      </c>
      <c r="D17">
        <v>39.365382321364699</v>
      </c>
      <c r="E17">
        <v>65.103294249022895</v>
      </c>
      <c r="G17" s="3"/>
      <c r="H17" s="2"/>
      <c r="O17" s="2"/>
    </row>
    <row r="18" spans="2:15" x14ac:dyDescent="0.3">
      <c r="B18">
        <v>42.4819319583994</v>
      </c>
      <c r="C18">
        <v>-18.272425249169402</v>
      </c>
      <c r="D18">
        <v>27.068207383168001</v>
      </c>
      <c r="E18">
        <v>31.655506811359999</v>
      </c>
      <c r="G18" s="3"/>
      <c r="H18" s="2"/>
      <c r="O18" s="2"/>
    </row>
    <row r="19" spans="2:15" x14ac:dyDescent="0.3">
      <c r="B19">
        <v>33.508205542103902</v>
      </c>
      <c r="C19">
        <v>-19.533527696793001</v>
      </c>
      <c r="D19">
        <v>22.032288698955401</v>
      </c>
      <c r="E19">
        <v>26.9329237071173</v>
      </c>
      <c r="H19" s="2"/>
      <c r="O19" s="2"/>
    </row>
    <row r="20" spans="2:15" x14ac:dyDescent="0.3">
      <c r="B20">
        <v>35.3061224489796</v>
      </c>
      <c r="C20">
        <v>14.8668280871671</v>
      </c>
      <c r="E20">
        <v>40.267260579064597</v>
      </c>
      <c r="H20" s="2"/>
      <c r="O20" s="2"/>
    </row>
    <row r="21" spans="2:15" x14ac:dyDescent="0.3">
      <c r="B21">
        <v>19.816065353701401</v>
      </c>
      <c r="C21">
        <v>58.748866727107902</v>
      </c>
      <c r="E21">
        <v>53.625597340535997</v>
      </c>
    </row>
    <row r="22" spans="2:15" x14ac:dyDescent="0.3">
      <c r="C22">
        <v>8.3591331269349904</v>
      </c>
      <c r="E22">
        <v>38.928210313447899</v>
      </c>
    </row>
    <row r="23" spans="2:15" x14ac:dyDescent="0.3">
      <c r="C23">
        <v>25.177556818181799</v>
      </c>
      <c r="E23">
        <v>63.574593796159498</v>
      </c>
    </row>
    <row r="24" spans="2:15" x14ac:dyDescent="0.3">
      <c r="C24">
        <v>16.922455573505601</v>
      </c>
    </row>
    <row r="25" spans="2:15" x14ac:dyDescent="0.3">
      <c r="C25">
        <v>34.823625922887601</v>
      </c>
    </row>
    <row r="33" spans="13:13" x14ac:dyDescent="0.3">
      <c r="M33" s="2"/>
    </row>
    <row r="35" spans="13:13" x14ac:dyDescent="0.3">
      <c r="M35" s="2"/>
    </row>
    <row r="36" spans="13:13" x14ac:dyDescent="0.3">
      <c r="M36" s="2"/>
    </row>
    <row r="37" spans="13:13" x14ac:dyDescent="0.3">
      <c r="M37" s="2"/>
    </row>
    <row r="38" spans="13:13" x14ac:dyDescent="0.3">
      <c r="M38" s="2"/>
    </row>
    <row r="39" spans="13:13" x14ac:dyDescent="0.3">
      <c r="M39" s="2"/>
    </row>
    <row r="40" spans="13:13" x14ac:dyDescent="0.3">
      <c r="M40" s="2"/>
    </row>
  </sheetData>
  <mergeCells count="6">
    <mergeCell ref="B1:E1"/>
    <mergeCell ref="H1:K1"/>
    <mergeCell ref="B2:C2"/>
    <mergeCell ref="D2:E2"/>
    <mergeCell ref="H2:I2"/>
    <mergeCell ref="J2:K2"/>
  </mergeCells>
  <phoneticPr fontId="6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BD4E4-EB6A-4B13-83E3-83D15AE5ABA4}">
  <dimension ref="A1:K23"/>
  <sheetViews>
    <sheetView workbookViewId="0">
      <selection activeCell="E16" sqref="E16"/>
    </sheetView>
  </sheetViews>
  <sheetFormatPr defaultRowHeight="14.4" x14ac:dyDescent="0.3"/>
  <cols>
    <col min="7" max="7" width="32.109375" bestFit="1" customWidth="1"/>
  </cols>
  <sheetData>
    <row r="1" spans="1:11" x14ac:dyDescent="0.3">
      <c r="B1" s="29" t="s">
        <v>387</v>
      </c>
      <c r="C1" s="29"/>
      <c r="D1" s="29"/>
      <c r="E1" s="29"/>
      <c r="G1" s="1"/>
      <c r="H1" s="29" t="s">
        <v>387</v>
      </c>
      <c r="I1" s="29"/>
      <c r="J1" s="29"/>
      <c r="K1" s="29"/>
    </row>
    <row r="2" spans="1:11" x14ac:dyDescent="0.3">
      <c r="B2" s="30" t="s">
        <v>0</v>
      </c>
      <c r="C2" s="30"/>
      <c r="D2" s="30" t="s">
        <v>1</v>
      </c>
      <c r="E2" s="30"/>
      <c r="G2" s="4"/>
      <c r="H2" s="30" t="s">
        <v>0</v>
      </c>
      <c r="I2" s="30"/>
      <c r="J2" s="30" t="s">
        <v>1</v>
      </c>
      <c r="K2" s="30"/>
    </row>
    <row r="3" spans="1:11" x14ac:dyDescent="0.3">
      <c r="B3" s="5" t="s">
        <v>30</v>
      </c>
      <c r="C3" s="1" t="s">
        <v>374</v>
      </c>
      <c r="D3" s="5" t="s">
        <v>30</v>
      </c>
      <c r="E3" s="1" t="s">
        <v>374</v>
      </c>
      <c r="G3" s="3"/>
      <c r="H3" s="5" t="s">
        <v>30</v>
      </c>
      <c r="I3" s="1" t="s">
        <v>374</v>
      </c>
      <c r="J3" s="5" t="s">
        <v>30</v>
      </c>
      <c r="K3" s="1" t="s">
        <v>374</v>
      </c>
    </row>
    <row r="4" spans="1:11" x14ac:dyDescent="0.3">
      <c r="A4" s="21" t="s">
        <v>289</v>
      </c>
      <c r="B4" s="26">
        <f>ABS((B5-C5)/SQRT(((B7-1)*B6*B6*B7+(C7-1)*C6*C6*C7)/(B7+C7-2)))</f>
        <v>0.58412807085717144</v>
      </c>
      <c r="C4" s="26"/>
      <c r="D4" s="26">
        <f>ABS((D5-E5)/SQRT(((D7-1)*D6*D6*D7+(E7-1)*E6*E6*E7)/(D7+E7-2)))</f>
        <v>0.23710773058741039</v>
      </c>
      <c r="E4" s="26"/>
      <c r="G4" s="4" t="s">
        <v>2</v>
      </c>
    </row>
    <row r="5" spans="1:11" x14ac:dyDescent="0.3">
      <c r="A5" s="22" t="s">
        <v>288</v>
      </c>
      <c r="B5" s="22">
        <f>AVERAGE(B8:B999)</f>
        <v>80.940491734652383</v>
      </c>
      <c r="C5" s="22">
        <f>AVERAGE(C8:C999)</f>
        <v>63.850511609567882</v>
      </c>
      <c r="D5" s="22">
        <f>AVERAGE(D8:D999)</f>
        <v>60.156999634869869</v>
      </c>
      <c r="E5" s="22">
        <f>AVERAGE(E8:E999)</f>
        <v>66.348641633306642</v>
      </c>
      <c r="G5" s="3" t="s">
        <v>375</v>
      </c>
      <c r="H5" s="2">
        <v>0.1653</v>
      </c>
      <c r="I5" s="2">
        <v>0.17150000000000001</v>
      </c>
      <c r="J5" s="2">
        <v>0.20760000000000001</v>
      </c>
      <c r="K5" s="2">
        <v>0.15790000000000001</v>
      </c>
    </row>
    <row r="6" spans="1:11" x14ac:dyDescent="0.3">
      <c r="A6" s="22" t="s">
        <v>230</v>
      </c>
      <c r="B6" s="22">
        <f>STDEV(B8:B999)/SQRT(B7)</f>
        <v>8.761488061697424</v>
      </c>
      <c r="C6" s="22">
        <f>STDEV(C8:C999)/SQRT(C7)</f>
        <v>8.1179282196696114</v>
      </c>
      <c r="D6" s="22">
        <f>STDEV(D8:D999)/SQRT(D7)</f>
        <v>8.7733546333676724</v>
      </c>
      <c r="E6" s="22">
        <f>STDEV(E8:E999)/SQRT(E7)</f>
        <v>5.2854360015633191</v>
      </c>
      <c r="G6" s="3" t="s">
        <v>376</v>
      </c>
      <c r="H6" s="2" t="s">
        <v>5</v>
      </c>
      <c r="I6" s="2" t="s">
        <v>5</v>
      </c>
      <c r="J6" s="2" t="s">
        <v>5</v>
      </c>
      <c r="K6" s="2" t="s">
        <v>5</v>
      </c>
    </row>
    <row r="7" spans="1:11" x14ac:dyDescent="0.3">
      <c r="A7" s="22" t="s">
        <v>231</v>
      </c>
      <c r="B7" s="22">
        <f>COUNT(B8:B999)</f>
        <v>12</v>
      </c>
      <c r="C7" s="22">
        <f>COUNT(C8:C999)</f>
        <v>12</v>
      </c>
      <c r="D7" s="22">
        <f>COUNT(D8:D999)</f>
        <v>13</v>
      </c>
      <c r="E7" s="22">
        <f>COUNT(E8:E999)</f>
        <v>13</v>
      </c>
      <c r="G7" t="s">
        <v>377</v>
      </c>
      <c r="H7" s="2" t="s">
        <v>7</v>
      </c>
      <c r="I7" s="2" t="s">
        <v>7</v>
      </c>
      <c r="J7" s="2" t="s">
        <v>7</v>
      </c>
      <c r="K7" s="2" t="s">
        <v>7</v>
      </c>
    </row>
    <row r="8" spans="1:11" x14ac:dyDescent="0.3">
      <c r="B8">
        <v>129.53894616265799</v>
      </c>
      <c r="C8">
        <v>107.488479262673</v>
      </c>
      <c r="D8">
        <v>52.3220486111111</v>
      </c>
      <c r="E8">
        <v>57.766666666666701</v>
      </c>
      <c r="G8" s="4" t="s">
        <v>378</v>
      </c>
      <c r="H8" s="2" t="s">
        <v>9</v>
      </c>
      <c r="I8" s="2" t="s">
        <v>9</v>
      </c>
      <c r="J8" s="2" t="s">
        <v>9</v>
      </c>
      <c r="K8" s="2" t="s">
        <v>9</v>
      </c>
    </row>
    <row r="9" spans="1:11" x14ac:dyDescent="0.3">
      <c r="B9">
        <v>45.454083705810604</v>
      </c>
      <c r="C9">
        <v>27.174741426238398</v>
      </c>
      <c r="D9">
        <v>81.935285999079895</v>
      </c>
      <c r="E9">
        <v>99.965445749827197</v>
      </c>
      <c r="G9" s="3"/>
      <c r="H9" s="2"/>
    </row>
    <row r="10" spans="1:11" x14ac:dyDescent="0.3">
      <c r="B10">
        <v>92.388338359902306</v>
      </c>
      <c r="C10">
        <v>75.910194174757294</v>
      </c>
      <c r="D10">
        <v>128.727272727273</v>
      </c>
      <c r="E10">
        <v>70.383275261324002</v>
      </c>
      <c r="G10" s="3" t="s">
        <v>68</v>
      </c>
      <c r="H10" s="2"/>
      <c r="I10" s="2"/>
      <c r="J10" s="2"/>
    </row>
    <row r="11" spans="1:11" x14ac:dyDescent="0.3">
      <c r="B11">
        <v>89.388934764657293</v>
      </c>
      <c r="C11">
        <v>77.355623100304001</v>
      </c>
      <c r="D11">
        <v>65.063168124392604</v>
      </c>
      <c r="E11">
        <v>82.322607260726102</v>
      </c>
      <c r="G11" s="3" t="s">
        <v>376</v>
      </c>
      <c r="H11" s="2">
        <v>9.1999999999999998E-3</v>
      </c>
      <c r="I11" s="2"/>
      <c r="J11" s="2">
        <v>0.51170000000000004</v>
      </c>
    </row>
    <row r="12" spans="1:11" x14ac:dyDescent="0.3">
      <c r="B12">
        <v>76.923076923076906</v>
      </c>
      <c r="C12">
        <v>82.352941176470594</v>
      </c>
      <c r="D12">
        <v>109.376686454398</v>
      </c>
      <c r="E12">
        <v>51.973318510283498</v>
      </c>
      <c r="G12" s="3" t="s">
        <v>378</v>
      </c>
      <c r="H12" s="2" t="s">
        <v>33</v>
      </c>
      <c r="I12" s="2"/>
      <c r="J12" s="2" t="s">
        <v>9</v>
      </c>
    </row>
    <row r="13" spans="1:11" x14ac:dyDescent="0.3">
      <c r="B13">
        <v>94.1249805204924</v>
      </c>
      <c r="C13">
        <v>88.005330964015997</v>
      </c>
      <c r="D13">
        <v>63.261339092872603</v>
      </c>
      <c r="E13">
        <v>67.526652452025601</v>
      </c>
      <c r="G13" s="3" t="s">
        <v>379</v>
      </c>
      <c r="H13" s="2" t="s">
        <v>7</v>
      </c>
      <c r="I13" s="2"/>
      <c r="J13" s="2" t="s">
        <v>32</v>
      </c>
    </row>
    <row r="14" spans="1:11" x14ac:dyDescent="0.3">
      <c r="B14">
        <v>60.025229053246598</v>
      </c>
      <c r="C14">
        <v>12.020936834634499</v>
      </c>
      <c r="D14">
        <v>25.952380952380999</v>
      </c>
      <c r="E14">
        <v>41.4676761793826</v>
      </c>
      <c r="G14" s="3" t="s">
        <v>380</v>
      </c>
      <c r="H14" s="2" t="s">
        <v>15</v>
      </c>
      <c r="I14" s="2"/>
      <c r="J14" s="2" t="s">
        <v>15</v>
      </c>
    </row>
    <row r="15" spans="1:11" x14ac:dyDescent="0.3">
      <c r="B15">
        <v>67.504914254727893</v>
      </c>
      <c r="C15">
        <v>55.632854578096897</v>
      </c>
      <c r="D15">
        <v>26.827094474153299</v>
      </c>
      <c r="E15">
        <v>65.599999999999994</v>
      </c>
      <c r="G15" s="3" t="s">
        <v>381</v>
      </c>
      <c r="H15" s="2" t="s">
        <v>388</v>
      </c>
      <c r="I15" s="2"/>
      <c r="J15" s="2" t="s">
        <v>389</v>
      </c>
    </row>
    <row r="16" spans="1:11" x14ac:dyDescent="0.3">
      <c r="B16">
        <v>137.344398340249</v>
      </c>
      <c r="C16">
        <v>77.804730139478494</v>
      </c>
      <c r="D16">
        <v>19.1513121161362</v>
      </c>
      <c r="E16">
        <v>59.391891891891902</v>
      </c>
      <c r="G16" s="3" t="s">
        <v>383</v>
      </c>
      <c r="H16" s="2">
        <v>12</v>
      </c>
      <c r="I16" s="2"/>
      <c r="J16" s="2">
        <v>13</v>
      </c>
    </row>
    <row r="17" spans="2:8" x14ac:dyDescent="0.3">
      <c r="B17">
        <v>67.672670881545997</v>
      </c>
      <c r="C17">
        <v>64.194373401534506</v>
      </c>
      <c r="D17">
        <v>47.679519741399197</v>
      </c>
      <c r="E17">
        <v>31.885073580939</v>
      </c>
      <c r="G17" s="3"/>
      <c r="H17" s="2"/>
    </row>
    <row r="18" spans="2:8" x14ac:dyDescent="0.3">
      <c r="B18">
        <v>76.020042949176798</v>
      </c>
      <c r="C18">
        <v>69.3073471676949</v>
      </c>
      <c r="D18">
        <v>56.477214541730703</v>
      </c>
      <c r="E18">
        <v>71.737509321401902</v>
      </c>
      <c r="G18" s="3"/>
      <c r="H18" s="2"/>
    </row>
    <row r="19" spans="2:8" x14ac:dyDescent="0.3">
      <c r="B19">
        <v>34.900284900284902</v>
      </c>
      <c r="C19">
        <v>28.958587088916001</v>
      </c>
      <c r="D19">
        <v>46.759465478841904</v>
      </c>
      <c r="E19">
        <v>94.399641577060905</v>
      </c>
      <c r="G19" s="3"/>
      <c r="H19" s="2"/>
    </row>
    <row r="20" spans="2:8" x14ac:dyDescent="0.3">
      <c r="D20">
        <v>58.508206939538702</v>
      </c>
      <c r="E20">
        <v>68.112582781456993</v>
      </c>
      <c r="G20" s="3"/>
      <c r="H20" s="2"/>
    </row>
    <row r="21" spans="2:8" x14ac:dyDescent="0.3">
      <c r="G21" s="3"/>
      <c r="H21" s="2"/>
    </row>
    <row r="22" spans="2:8" x14ac:dyDescent="0.3">
      <c r="G22" s="3"/>
      <c r="H22" s="2"/>
    </row>
    <row r="23" spans="2:8" x14ac:dyDescent="0.3">
      <c r="G23" s="3"/>
      <c r="H23" s="2"/>
    </row>
  </sheetData>
  <mergeCells count="6">
    <mergeCell ref="B1:E1"/>
    <mergeCell ref="H1:K1"/>
    <mergeCell ref="B2:C2"/>
    <mergeCell ref="D2:E2"/>
    <mergeCell ref="H2:I2"/>
    <mergeCell ref="J2:K2"/>
  </mergeCells>
  <phoneticPr fontId="6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B0A0-4071-4F81-9BAB-DE39B7C3392C}">
  <dimension ref="A1:G30"/>
  <sheetViews>
    <sheetView workbookViewId="0">
      <selection activeCell="B17" sqref="B17"/>
    </sheetView>
  </sheetViews>
  <sheetFormatPr defaultRowHeight="14.4" x14ac:dyDescent="0.3"/>
  <cols>
    <col min="5" max="5" width="35.44140625" bestFit="1" customWidth="1"/>
  </cols>
  <sheetData>
    <row r="1" spans="1:7" ht="29.4" customHeight="1" x14ac:dyDescent="0.3">
      <c r="B1" s="29" t="s">
        <v>283</v>
      </c>
      <c r="C1" s="30"/>
      <c r="D1" s="1"/>
      <c r="E1" s="1"/>
      <c r="F1" s="5" t="s">
        <v>0</v>
      </c>
      <c r="G1" s="1" t="s">
        <v>1</v>
      </c>
    </row>
    <row r="2" spans="1:7" x14ac:dyDescent="0.3">
      <c r="B2" s="5" t="s">
        <v>0</v>
      </c>
      <c r="C2" s="1" t="s">
        <v>1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ABS(B4-C4)/SQRT(((B6-1)*B5*B5*B6+(C6-1)*C5*C5*C6)/(B6+C6-2))</f>
        <v>1.5400597176702799</v>
      </c>
      <c r="C3" s="31"/>
      <c r="E3" s="3" t="s">
        <v>3</v>
      </c>
      <c r="F3" s="2">
        <v>0.1016</v>
      </c>
      <c r="G3" s="2">
        <v>0.30819999999999997</v>
      </c>
    </row>
    <row r="4" spans="1:7" x14ac:dyDescent="0.3">
      <c r="A4" s="22" t="s">
        <v>288</v>
      </c>
      <c r="B4" s="22">
        <f t="shared" ref="B4:C4" si="0">AVERAGE(B7:B999)</f>
        <v>20.59090909090909</v>
      </c>
      <c r="C4" s="22">
        <f t="shared" si="0"/>
        <v>14.25</v>
      </c>
      <c r="E4" s="3" t="s">
        <v>4</v>
      </c>
      <c r="F4" s="2" t="s">
        <v>5</v>
      </c>
      <c r="G4" s="2">
        <v>7.7499999999999999E-2</v>
      </c>
    </row>
    <row r="5" spans="1:7" x14ac:dyDescent="0.3">
      <c r="A5" s="22" t="s">
        <v>230</v>
      </c>
      <c r="B5" s="22">
        <f t="shared" ref="B5:C5" si="1">STDEV(B7:B999)/SQRT(B6)</f>
        <v>1.2627858485006691</v>
      </c>
      <c r="C5" s="22">
        <f t="shared" si="1"/>
        <v>1.6214705259938174</v>
      </c>
      <c r="E5" s="3" t="s">
        <v>6</v>
      </c>
      <c r="F5" s="2" t="s">
        <v>7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11</v>
      </c>
      <c r="C6" s="22">
        <f t="shared" si="2"/>
        <v>6</v>
      </c>
      <c r="E6" s="3" t="s">
        <v>8</v>
      </c>
      <c r="F6" s="2" t="s">
        <v>9</v>
      </c>
      <c r="G6" s="2" t="s">
        <v>9</v>
      </c>
    </row>
    <row r="7" spans="1:7" x14ac:dyDescent="0.3">
      <c r="B7">
        <v>22.5</v>
      </c>
      <c r="C7">
        <v>11</v>
      </c>
    </row>
    <row r="8" spans="1:7" x14ac:dyDescent="0.3">
      <c r="B8">
        <v>14</v>
      </c>
      <c r="C8">
        <v>12</v>
      </c>
      <c r="E8" s="4" t="s">
        <v>10</v>
      </c>
      <c r="F8" s="2"/>
    </row>
    <row r="9" spans="1:7" x14ac:dyDescent="0.3">
      <c r="B9">
        <v>20</v>
      </c>
      <c r="C9">
        <v>13</v>
      </c>
      <c r="E9" s="3" t="s">
        <v>4</v>
      </c>
      <c r="F9" s="2">
        <v>8.3999999999999995E-3</v>
      </c>
    </row>
    <row r="10" spans="1:7" x14ac:dyDescent="0.3">
      <c r="B10">
        <v>26</v>
      </c>
      <c r="C10">
        <v>13</v>
      </c>
      <c r="E10" s="3" t="s">
        <v>8</v>
      </c>
      <c r="F10" s="2" t="s">
        <v>33</v>
      </c>
    </row>
    <row r="11" spans="1:7" x14ac:dyDescent="0.3">
      <c r="B11">
        <v>19</v>
      </c>
      <c r="C11">
        <v>14.5</v>
      </c>
      <c r="E11" s="3" t="s">
        <v>13</v>
      </c>
      <c r="F11" s="2" t="s">
        <v>7</v>
      </c>
    </row>
    <row r="12" spans="1:7" x14ac:dyDescent="0.3">
      <c r="B12">
        <v>15.5</v>
      </c>
      <c r="C12">
        <v>22</v>
      </c>
      <c r="E12" s="3" t="s">
        <v>14</v>
      </c>
      <c r="F12" s="2" t="s">
        <v>15</v>
      </c>
    </row>
    <row r="13" spans="1:7" x14ac:dyDescent="0.3">
      <c r="B13">
        <v>17</v>
      </c>
      <c r="E13" s="3" t="s">
        <v>16</v>
      </c>
      <c r="F13" s="2" t="s">
        <v>284</v>
      </c>
    </row>
    <row r="14" spans="1:7" x14ac:dyDescent="0.3">
      <c r="B14">
        <v>20</v>
      </c>
      <c r="E14" s="3"/>
      <c r="F14" s="2"/>
    </row>
    <row r="15" spans="1:7" x14ac:dyDescent="0.3">
      <c r="B15">
        <v>21.5</v>
      </c>
      <c r="E15" s="3" t="s">
        <v>17</v>
      </c>
      <c r="F15" s="2"/>
    </row>
    <row r="16" spans="1:7" x14ac:dyDescent="0.3">
      <c r="B16">
        <v>23.5</v>
      </c>
      <c r="E16" s="3" t="s">
        <v>26</v>
      </c>
      <c r="F16" s="2">
        <v>20.59</v>
      </c>
    </row>
    <row r="17" spans="2:6" x14ac:dyDescent="0.3">
      <c r="B17">
        <v>27.5</v>
      </c>
      <c r="E17" s="3" t="s">
        <v>27</v>
      </c>
      <c r="F17" s="2">
        <v>14.25</v>
      </c>
    </row>
    <row r="18" spans="2:6" x14ac:dyDescent="0.3">
      <c r="E18" s="3" t="s">
        <v>18</v>
      </c>
      <c r="F18" s="2" t="s">
        <v>285</v>
      </c>
    </row>
    <row r="19" spans="2:6" x14ac:dyDescent="0.3">
      <c r="E19" s="3" t="s">
        <v>19</v>
      </c>
      <c r="F19" s="2" t="s">
        <v>286</v>
      </c>
    </row>
    <row r="20" spans="2:6" x14ac:dyDescent="0.3">
      <c r="E20" s="3" t="s">
        <v>20</v>
      </c>
      <c r="F20" s="2">
        <v>0.38040000000000002</v>
      </c>
    </row>
    <row r="21" spans="2:6" x14ac:dyDescent="0.3">
      <c r="E21" s="3"/>
      <c r="F21" s="2"/>
    </row>
    <row r="22" spans="2:6" x14ac:dyDescent="0.3">
      <c r="E22" s="3" t="s">
        <v>21</v>
      </c>
      <c r="F22" s="2"/>
    </row>
    <row r="23" spans="2:6" x14ac:dyDescent="0.3">
      <c r="E23" s="3" t="s">
        <v>22</v>
      </c>
      <c r="F23" s="2" t="s">
        <v>287</v>
      </c>
    </row>
    <row r="24" spans="2:6" x14ac:dyDescent="0.3">
      <c r="E24" s="3" t="s">
        <v>4</v>
      </c>
      <c r="F24" s="2">
        <v>0.96489999999999998</v>
      </c>
    </row>
    <row r="25" spans="2:6" x14ac:dyDescent="0.3">
      <c r="E25" s="3" t="s">
        <v>8</v>
      </c>
      <c r="F25" s="2" t="s">
        <v>9</v>
      </c>
    </row>
    <row r="26" spans="2:6" x14ac:dyDescent="0.3">
      <c r="E26" s="3" t="s">
        <v>13</v>
      </c>
      <c r="F26" s="2" t="s">
        <v>32</v>
      </c>
    </row>
    <row r="27" spans="2:6" x14ac:dyDescent="0.3">
      <c r="E27" s="3"/>
      <c r="F27" s="2"/>
    </row>
    <row r="28" spans="2:6" x14ac:dyDescent="0.3">
      <c r="E28" s="3" t="s">
        <v>23</v>
      </c>
      <c r="F28" s="2"/>
    </row>
    <row r="29" spans="2:6" x14ac:dyDescent="0.3">
      <c r="E29" s="3" t="s">
        <v>28</v>
      </c>
      <c r="F29" s="2">
        <v>11</v>
      </c>
    </row>
    <row r="30" spans="2:6" x14ac:dyDescent="0.3">
      <c r="E30" s="3" t="s">
        <v>29</v>
      </c>
      <c r="F30" s="2">
        <v>6</v>
      </c>
    </row>
  </sheetData>
  <mergeCells count="2">
    <mergeCell ref="B1:C1"/>
    <mergeCell ref="B3:C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332AE-15B5-46BC-B451-08B9CF4EE99E}">
  <dimension ref="A1:G30"/>
  <sheetViews>
    <sheetView workbookViewId="0">
      <selection activeCell="C8" sqref="C8"/>
    </sheetView>
  </sheetViews>
  <sheetFormatPr defaultRowHeight="14.4" x14ac:dyDescent="0.3"/>
  <cols>
    <col min="5" max="5" width="35.44140625" bestFit="1" customWidth="1"/>
  </cols>
  <sheetData>
    <row r="1" spans="1:7" ht="29.4" customHeight="1" x14ac:dyDescent="0.3">
      <c r="B1" s="29" t="s">
        <v>464</v>
      </c>
      <c r="C1" s="30"/>
      <c r="D1" s="1"/>
      <c r="E1" s="1"/>
      <c r="F1" s="5" t="s">
        <v>0</v>
      </c>
      <c r="G1" s="1" t="s">
        <v>1</v>
      </c>
    </row>
    <row r="2" spans="1:7" x14ac:dyDescent="0.3">
      <c r="B2" s="5" t="s">
        <v>0</v>
      </c>
      <c r="C2" s="1" t="s">
        <v>1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ABS(B4-C4)/SQRT(((B6-1)*B5*B5*B6+(C6-1)*C5*C5*C6)/(B6+C6-2))</f>
        <v>0.27460952904696989</v>
      </c>
      <c r="C3" s="31"/>
      <c r="E3" s="3" t="s">
        <v>459</v>
      </c>
      <c r="F3" s="2">
        <v>0.22309999999999999</v>
      </c>
      <c r="G3" s="2">
        <v>0.32129999999999997</v>
      </c>
    </row>
    <row r="4" spans="1:7" x14ac:dyDescent="0.3">
      <c r="A4" s="22" t="s">
        <v>288</v>
      </c>
      <c r="B4" s="22">
        <f t="shared" ref="B4:C4" si="0">AVERAGE(B7:B999)</f>
        <v>1529.0891938364796</v>
      </c>
      <c r="C4" s="22">
        <f t="shared" si="0"/>
        <v>1597.9257858094936</v>
      </c>
      <c r="E4" s="3" t="s">
        <v>376</v>
      </c>
      <c r="F4" s="2" t="s">
        <v>5</v>
      </c>
      <c r="G4" s="2">
        <v>5.2400000000000002E-2</v>
      </c>
    </row>
    <row r="5" spans="1:7" x14ac:dyDescent="0.3">
      <c r="A5" s="22" t="s">
        <v>230</v>
      </c>
      <c r="B5" s="22">
        <f t="shared" ref="B5:C5" si="1">STDEV(B7:B999)/SQRT(B6)</f>
        <v>63.998289640741582</v>
      </c>
      <c r="C5" s="22">
        <f t="shared" si="1"/>
        <v>128.06272890201882</v>
      </c>
      <c r="E5" s="3" t="s">
        <v>377</v>
      </c>
      <c r="F5" s="2" t="s">
        <v>7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11</v>
      </c>
      <c r="C6" s="22">
        <f t="shared" si="2"/>
        <v>6</v>
      </c>
      <c r="E6" s="3" t="s">
        <v>378</v>
      </c>
      <c r="F6" s="2" t="s">
        <v>9</v>
      </c>
      <c r="G6" s="2" t="s">
        <v>9</v>
      </c>
    </row>
    <row r="7" spans="1:7" x14ac:dyDescent="0.3">
      <c r="B7">
        <v>1304.9686101904199</v>
      </c>
      <c r="C7">
        <v>1848.5091477102212</v>
      </c>
    </row>
    <row r="8" spans="1:7" x14ac:dyDescent="0.3">
      <c r="B8">
        <v>1303.6639335179857</v>
      </c>
      <c r="C8">
        <v>1722.7504735892987</v>
      </c>
      <c r="E8" s="4" t="s">
        <v>10</v>
      </c>
      <c r="F8" s="2"/>
    </row>
    <row r="9" spans="1:7" x14ac:dyDescent="0.3">
      <c r="B9">
        <v>1262.9016973669338</v>
      </c>
      <c r="C9">
        <v>1762.2114436443817</v>
      </c>
      <c r="E9" s="3" t="s">
        <v>376</v>
      </c>
      <c r="F9" s="2">
        <v>0.59640000000000004</v>
      </c>
    </row>
    <row r="10" spans="1:7" x14ac:dyDescent="0.3">
      <c r="B10">
        <v>1351.4392929119108</v>
      </c>
      <c r="C10">
        <v>1087.9556417614401</v>
      </c>
      <c r="E10" s="3" t="s">
        <v>378</v>
      </c>
      <c r="F10" s="2" t="s">
        <v>9</v>
      </c>
    </row>
    <row r="11" spans="1:7" x14ac:dyDescent="0.3">
      <c r="B11">
        <v>1701.538351037547</v>
      </c>
      <c r="C11">
        <v>1834.1890543704117</v>
      </c>
      <c r="E11" s="3" t="s">
        <v>379</v>
      </c>
      <c r="F11" s="2" t="s">
        <v>32</v>
      </c>
    </row>
    <row r="12" spans="1:7" x14ac:dyDescent="0.3">
      <c r="B12">
        <v>1699.0100609664087</v>
      </c>
      <c r="C12">
        <v>1331.9389537812076</v>
      </c>
      <c r="E12" s="3" t="s">
        <v>380</v>
      </c>
      <c r="F12" s="2" t="s">
        <v>15</v>
      </c>
    </row>
    <row r="13" spans="1:7" x14ac:dyDescent="0.3">
      <c r="B13">
        <v>1881.8607470824977</v>
      </c>
      <c r="E13" s="3" t="s">
        <v>381</v>
      </c>
      <c r="F13" s="2" t="s">
        <v>465</v>
      </c>
    </row>
    <row r="14" spans="1:7" x14ac:dyDescent="0.3">
      <c r="B14">
        <v>1695.2360567319502</v>
      </c>
      <c r="E14" s="3"/>
      <c r="F14" s="2"/>
    </row>
    <row r="15" spans="1:7" x14ac:dyDescent="0.3">
      <c r="B15">
        <v>1419.9042846905577</v>
      </c>
      <c r="E15" s="3" t="s">
        <v>17</v>
      </c>
      <c r="F15" s="2"/>
    </row>
    <row r="16" spans="1:7" x14ac:dyDescent="0.3">
      <c r="B16">
        <v>1684.9005802786214</v>
      </c>
      <c r="E16" s="3" t="s">
        <v>466</v>
      </c>
      <c r="F16" s="2">
        <v>1529</v>
      </c>
    </row>
    <row r="17" spans="2:6" x14ac:dyDescent="0.3">
      <c r="B17">
        <v>1514.5575174264463</v>
      </c>
      <c r="E17" s="3" t="s">
        <v>467</v>
      </c>
      <c r="F17" s="2">
        <v>1598</v>
      </c>
    </row>
    <row r="18" spans="2:6" x14ac:dyDescent="0.3">
      <c r="E18" s="3" t="s">
        <v>468</v>
      </c>
      <c r="F18" s="2" t="s">
        <v>469</v>
      </c>
    </row>
    <row r="19" spans="2:6" x14ac:dyDescent="0.3">
      <c r="E19" s="3" t="s">
        <v>470</v>
      </c>
      <c r="F19" s="2" t="s">
        <v>471</v>
      </c>
    </row>
    <row r="20" spans="2:6" x14ac:dyDescent="0.3">
      <c r="E20" s="3" t="s">
        <v>472</v>
      </c>
      <c r="F20" s="2">
        <v>1.9140000000000001E-2</v>
      </c>
    </row>
    <row r="21" spans="2:6" x14ac:dyDescent="0.3">
      <c r="E21" s="3"/>
      <c r="F21" s="2"/>
    </row>
    <row r="22" spans="2:6" x14ac:dyDescent="0.3">
      <c r="E22" s="3" t="s">
        <v>21</v>
      </c>
      <c r="F22" s="2"/>
    </row>
    <row r="23" spans="2:6" x14ac:dyDescent="0.3">
      <c r="E23" s="3" t="s">
        <v>473</v>
      </c>
      <c r="F23" s="2" t="s">
        <v>474</v>
      </c>
    </row>
    <row r="24" spans="2:6" x14ac:dyDescent="0.3">
      <c r="E24" s="3" t="s">
        <v>376</v>
      </c>
      <c r="F24" s="2">
        <v>0.27450000000000002</v>
      </c>
    </row>
    <row r="25" spans="2:6" x14ac:dyDescent="0.3">
      <c r="E25" s="3" t="s">
        <v>378</v>
      </c>
      <c r="F25" s="2" t="s">
        <v>9</v>
      </c>
    </row>
    <row r="26" spans="2:6" x14ac:dyDescent="0.3">
      <c r="E26" s="3" t="s">
        <v>379</v>
      </c>
      <c r="F26" s="2" t="s">
        <v>32</v>
      </c>
    </row>
    <row r="27" spans="2:6" x14ac:dyDescent="0.3">
      <c r="E27" s="3"/>
      <c r="F27" s="2"/>
    </row>
    <row r="28" spans="2:6" x14ac:dyDescent="0.3">
      <c r="E28" s="3" t="s">
        <v>23</v>
      </c>
      <c r="F28" s="2"/>
    </row>
    <row r="29" spans="2:6" x14ac:dyDescent="0.3">
      <c r="E29" s="3" t="s">
        <v>28</v>
      </c>
      <c r="F29" s="2">
        <v>11</v>
      </c>
    </row>
    <row r="30" spans="2:6" x14ac:dyDescent="0.3">
      <c r="E30" s="3" t="s">
        <v>29</v>
      </c>
      <c r="F30" s="2">
        <v>6</v>
      </c>
    </row>
  </sheetData>
  <mergeCells count="2">
    <mergeCell ref="B1:C1"/>
    <mergeCell ref="B3:C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5CF17-1AD9-43C6-9202-A0E573011268}">
  <dimension ref="A1:O49"/>
  <sheetViews>
    <sheetView workbookViewId="0">
      <selection activeCell="C10" sqref="C10"/>
    </sheetView>
  </sheetViews>
  <sheetFormatPr defaultRowHeight="14.4" x14ac:dyDescent="0.3"/>
  <cols>
    <col min="7" max="7" width="34.44140625" bestFit="1" customWidth="1"/>
    <col min="11" max="11" width="7.88671875" bestFit="1" customWidth="1"/>
  </cols>
  <sheetData>
    <row r="1" spans="1:12" x14ac:dyDescent="0.3">
      <c r="B1" s="29" t="s">
        <v>475</v>
      </c>
      <c r="C1" s="29"/>
      <c r="D1" s="29"/>
      <c r="E1" s="29"/>
      <c r="H1" s="5" t="s">
        <v>177</v>
      </c>
      <c r="I1" s="5" t="s">
        <v>178</v>
      </c>
      <c r="J1" s="5" t="s">
        <v>179</v>
      </c>
      <c r="K1" s="5" t="s">
        <v>180</v>
      </c>
    </row>
    <row r="2" spans="1:12" x14ac:dyDescent="0.3">
      <c r="B2" s="5" t="s">
        <v>177</v>
      </c>
      <c r="C2" s="5" t="s">
        <v>178</v>
      </c>
      <c r="D2" s="5" t="s">
        <v>179</v>
      </c>
      <c r="E2" s="5" t="s">
        <v>180</v>
      </c>
      <c r="G2" s="4" t="s">
        <v>2</v>
      </c>
      <c r="H2" s="2"/>
      <c r="I2" s="2"/>
      <c r="J2" s="2"/>
      <c r="K2" s="2"/>
    </row>
    <row r="3" spans="1:12" x14ac:dyDescent="0.3">
      <c r="A3" s="21" t="s">
        <v>289</v>
      </c>
      <c r="B3" s="21">
        <f>ABS((B4-C4)/SQRT(((B6-1)*B5*B5*B6+(C6-1)*C5*C5*C6)/(B6+C6-2)))</f>
        <v>0.46848794755475226</v>
      </c>
      <c r="C3" s="21">
        <f>ABS((C4-D4)/SQRT(((C6-1)*C5*C5*C6+(D6-1)*D5*D5*D6)/(C6+D6-2)))</f>
        <v>0.22079603879705362</v>
      </c>
      <c r="D3" s="21">
        <f>ABS((D4-E4)/SQRT(((D6-1)*D5*D5*D6+(E6-1)*E5*E5*E6)/(D6+E6-2)))</f>
        <v>0.24868441567968894</v>
      </c>
      <c r="E3" s="21">
        <f>ABS((E4-B4)/SQRT(((E6-1)*E5*E5*E6+(B6-1)*B5*B5*B6)/(E6+B6-2)))</f>
        <v>0.54628874523019966</v>
      </c>
      <c r="G3" s="3" t="s">
        <v>459</v>
      </c>
      <c r="H3" s="2">
        <v>0.25359999999999999</v>
      </c>
      <c r="I3" s="2">
        <v>0.35239999999999999</v>
      </c>
      <c r="J3" s="2">
        <v>0.2382</v>
      </c>
      <c r="K3" s="2">
        <v>0.23019999999999999</v>
      </c>
    </row>
    <row r="4" spans="1:12" x14ac:dyDescent="0.3">
      <c r="A4" s="22" t="s">
        <v>288</v>
      </c>
      <c r="B4" s="22">
        <f t="shared" ref="B4:E4" si="0">AVERAGE(B7:B999)</f>
        <v>0.85232781560160942</v>
      </c>
      <c r="C4" s="22">
        <f t="shared" si="0"/>
        <v>1.8706573762137451</v>
      </c>
      <c r="D4" s="22">
        <f t="shared" si="0"/>
        <v>1.3609373924126209</v>
      </c>
      <c r="E4" s="22">
        <f t="shared" si="0"/>
        <v>1.8578465604135188</v>
      </c>
      <c r="G4" s="3" t="s">
        <v>376</v>
      </c>
      <c r="H4" s="2" t="s">
        <v>5</v>
      </c>
      <c r="I4" s="2">
        <v>4.1000000000000003E-3</v>
      </c>
      <c r="J4" s="2" t="s">
        <v>5</v>
      </c>
      <c r="K4" s="2" t="s">
        <v>5</v>
      </c>
    </row>
    <row r="5" spans="1:12" x14ac:dyDescent="0.3">
      <c r="A5" s="22" t="s">
        <v>230</v>
      </c>
      <c r="B5" s="22">
        <f t="shared" ref="B5:E5" si="1">STDEV(B7:B999)/SQRT(B6)</f>
        <v>0.39528912804971278</v>
      </c>
      <c r="C5" s="22">
        <f t="shared" si="1"/>
        <v>1.0123916175457892</v>
      </c>
      <c r="D5" s="22">
        <f t="shared" si="1"/>
        <v>0.55445533997649743</v>
      </c>
      <c r="E5" s="22">
        <f t="shared" si="1"/>
        <v>0.8311027312341015</v>
      </c>
      <c r="G5" s="3" t="s">
        <v>377</v>
      </c>
      <c r="H5" s="2" t="s">
        <v>7</v>
      </c>
      <c r="I5" s="2" t="s">
        <v>32</v>
      </c>
      <c r="J5" s="2" t="s">
        <v>7</v>
      </c>
      <c r="K5" s="2" t="s">
        <v>7</v>
      </c>
    </row>
    <row r="6" spans="1:12" x14ac:dyDescent="0.3">
      <c r="A6" s="22" t="s">
        <v>231</v>
      </c>
      <c r="B6" s="22">
        <f t="shared" ref="B6:E6" si="2">COUNT(B7:B999)</f>
        <v>8</v>
      </c>
      <c r="C6" s="22">
        <f t="shared" si="2"/>
        <v>8</v>
      </c>
      <c r="D6" s="22">
        <f t="shared" si="2"/>
        <v>8</v>
      </c>
      <c r="E6" s="22">
        <f t="shared" si="2"/>
        <v>8</v>
      </c>
      <c r="G6" s="3" t="s">
        <v>378</v>
      </c>
      <c r="H6" s="2" t="s">
        <v>9</v>
      </c>
      <c r="I6" s="2" t="s">
        <v>33</v>
      </c>
      <c r="J6" s="2" t="s">
        <v>9</v>
      </c>
      <c r="K6" s="2" t="s">
        <v>9</v>
      </c>
    </row>
    <row r="7" spans="1:12" x14ac:dyDescent="0.3">
      <c r="B7">
        <v>0.13800025090954712</v>
      </c>
      <c r="C7">
        <v>0</v>
      </c>
      <c r="D7">
        <v>0</v>
      </c>
      <c r="E7">
        <v>0</v>
      </c>
    </row>
    <row r="8" spans="1:12" x14ac:dyDescent="0.3">
      <c r="B8">
        <v>6.9405885619100147E-2</v>
      </c>
      <c r="C8">
        <v>6.9348127600550966E-2</v>
      </c>
      <c r="D8">
        <v>1.3174317015670538</v>
      </c>
      <c r="E8">
        <v>0</v>
      </c>
      <c r="G8" s="4" t="s">
        <v>51</v>
      </c>
      <c r="H8" s="2"/>
      <c r="I8" s="2"/>
      <c r="J8" s="2"/>
      <c r="K8" s="2"/>
      <c r="L8" s="2"/>
    </row>
    <row r="9" spans="1:12" x14ac:dyDescent="0.3">
      <c r="B9">
        <v>0</v>
      </c>
      <c r="C9">
        <v>0.13869625520111031</v>
      </c>
      <c r="D9">
        <v>1.8721397864373874</v>
      </c>
      <c r="E9">
        <v>6.5728360309641101</v>
      </c>
      <c r="G9" s="3" t="s">
        <v>4</v>
      </c>
      <c r="H9" s="2">
        <v>0.97760000000000002</v>
      </c>
      <c r="I9" s="2"/>
      <c r="J9" s="2"/>
      <c r="K9" s="2"/>
      <c r="L9" s="2"/>
    </row>
    <row r="10" spans="1:12" x14ac:dyDescent="0.3">
      <c r="B10">
        <v>0.48536957426153787</v>
      </c>
      <c r="C10">
        <v>7.8213839966717513</v>
      </c>
      <c r="D10">
        <v>3.8002773925104023</v>
      </c>
      <c r="E10">
        <v>3.6893203883495147</v>
      </c>
      <c r="G10" s="3" t="s">
        <v>35</v>
      </c>
      <c r="H10" s="2" t="s">
        <v>107</v>
      </c>
      <c r="I10" s="2"/>
      <c r="J10" s="2"/>
      <c r="K10" s="2"/>
      <c r="L10" s="2"/>
    </row>
    <row r="11" spans="1:12" x14ac:dyDescent="0.3">
      <c r="B11">
        <v>3.3143808071002532</v>
      </c>
      <c r="C11">
        <v>3.2029950083194714</v>
      </c>
      <c r="D11">
        <v>0.36056025516571905</v>
      </c>
      <c r="E11">
        <v>0</v>
      </c>
      <c r="G11" s="3" t="s">
        <v>8</v>
      </c>
      <c r="H11" s="2" t="s">
        <v>9</v>
      </c>
      <c r="I11" s="2"/>
      <c r="J11" s="2"/>
      <c r="K11" s="2"/>
      <c r="L11" s="2"/>
    </row>
    <row r="12" spans="1:12" x14ac:dyDescent="0.3">
      <c r="B12">
        <v>1.0124826629680999</v>
      </c>
      <c r="C12">
        <v>0</v>
      </c>
      <c r="D12">
        <v>0</v>
      </c>
      <c r="E12">
        <v>0.41597337770381654</v>
      </c>
      <c r="G12" s="3" t="s">
        <v>52</v>
      </c>
      <c r="H12" s="2" t="s">
        <v>32</v>
      </c>
      <c r="I12" s="2"/>
      <c r="J12" s="2"/>
      <c r="K12" s="2"/>
      <c r="L12" s="2"/>
    </row>
    <row r="13" spans="1:12" x14ac:dyDescent="0.3">
      <c r="B13">
        <v>0.3189571488004434</v>
      </c>
      <c r="C13">
        <v>0</v>
      </c>
      <c r="D13">
        <v>4.1608876560329404E-2</v>
      </c>
      <c r="E13">
        <v>1.567050339758695</v>
      </c>
      <c r="G13" s="3" t="s">
        <v>53</v>
      </c>
      <c r="H13" s="2">
        <v>4</v>
      </c>
      <c r="I13" s="2"/>
      <c r="J13" s="2"/>
      <c r="K13" s="2"/>
      <c r="L13" s="2"/>
    </row>
    <row r="14" spans="1:12" x14ac:dyDescent="0.3">
      <c r="B14">
        <v>1.4800261951538933</v>
      </c>
      <c r="C14">
        <v>3.7328356219170775</v>
      </c>
      <c r="D14">
        <v>3.4954811270600747</v>
      </c>
      <c r="E14">
        <v>2.6175923465320161</v>
      </c>
      <c r="G14" s="3" t="s">
        <v>54</v>
      </c>
      <c r="H14" s="2">
        <v>0.2</v>
      </c>
      <c r="I14" s="2"/>
      <c r="J14" s="2"/>
      <c r="K14" s="2"/>
      <c r="L14" s="2"/>
    </row>
    <row r="15" spans="1:12" x14ac:dyDescent="0.3">
      <c r="G15" s="3"/>
      <c r="H15" s="2"/>
      <c r="I15" s="2"/>
      <c r="J15" s="2"/>
      <c r="K15" s="2"/>
      <c r="L15" s="2"/>
    </row>
    <row r="16" spans="1:12" x14ac:dyDescent="0.3">
      <c r="G16" s="3" t="s">
        <v>55</v>
      </c>
      <c r="H16" s="2"/>
      <c r="I16" s="2"/>
      <c r="J16" s="2"/>
      <c r="K16" s="2"/>
      <c r="L16" s="2"/>
    </row>
    <row r="17" spans="7:12" x14ac:dyDescent="0.3">
      <c r="G17" s="3" t="s">
        <v>313</v>
      </c>
      <c r="H17" s="2">
        <v>4</v>
      </c>
      <c r="I17" s="2"/>
      <c r="J17" s="2"/>
      <c r="K17" s="2"/>
      <c r="L17" s="2"/>
    </row>
    <row r="18" spans="7:12" x14ac:dyDescent="0.3">
      <c r="G18" s="3" t="s">
        <v>361</v>
      </c>
      <c r="H18" s="2">
        <v>8</v>
      </c>
      <c r="I18" s="2"/>
      <c r="J18" s="2"/>
      <c r="K18" s="2"/>
      <c r="L18" s="2"/>
    </row>
    <row r="19" spans="7:12" x14ac:dyDescent="0.3">
      <c r="G19" s="3"/>
      <c r="H19" s="2"/>
      <c r="I19" s="2"/>
      <c r="J19" s="2"/>
      <c r="K19" s="2"/>
      <c r="L19" s="2"/>
    </row>
    <row r="20" spans="7:12" x14ac:dyDescent="0.3">
      <c r="G20" s="3"/>
      <c r="H20" s="2"/>
      <c r="I20" s="2"/>
      <c r="J20" s="2"/>
      <c r="K20" s="2"/>
      <c r="L20" s="2"/>
    </row>
    <row r="21" spans="7:12" x14ac:dyDescent="0.3">
      <c r="G21" s="3"/>
      <c r="H21" s="2"/>
      <c r="I21" s="2"/>
      <c r="J21" s="2"/>
      <c r="K21" s="2"/>
      <c r="L21" s="2"/>
    </row>
    <row r="22" spans="7:12" x14ac:dyDescent="0.3">
      <c r="G22" s="3"/>
      <c r="H22" s="2"/>
      <c r="I22" s="2"/>
      <c r="J22" s="2"/>
      <c r="K22" s="2"/>
      <c r="L22" s="2"/>
    </row>
    <row r="23" spans="7:12" x14ac:dyDescent="0.3">
      <c r="G23" s="3"/>
      <c r="H23" s="2"/>
      <c r="I23" s="2"/>
      <c r="J23" s="2"/>
      <c r="K23" s="2"/>
      <c r="L23" s="2"/>
    </row>
    <row r="24" spans="7:12" x14ac:dyDescent="0.3">
      <c r="G24" s="3"/>
      <c r="H24" s="2"/>
      <c r="I24" s="2"/>
      <c r="J24" s="2"/>
      <c r="K24" s="2"/>
      <c r="L24" s="2"/>
    </row>
    <row r="25" spans="7:12" x14ac:dyDescent="0.3">
      <c r="G25" s="3"/>
      <c r="H25" s="2"/>
      <c r="I25" s="2"/>
      <c r="J25" s="2"/>
      <c r="K25" s="2"/>
      <c r="L25" s="2"/>
    </row>
    <row r="26" spans="7:12" x14ac:dyDescent="0.3">
      <c r="G26" s="3"/>
      <c r="H26" s="2"/>
      <c r="I26" s="2"/>
      <c r="J26" s="2"/>
      <c r="K26" s="2"/>
      <c r="L26" s="2"/>
    </row>
    <row r="27" spans="7:12" x14ac:dyDescent="0.3">
      <c r="G27" s="3"/>
      <c r="H27" s="2"/>
      <c r="I27" s="2"/>
      <c r="J27" s="2"/>
      <c r="K27" s="2"/>
      <c r="L27" s="2"/>
    </row>
    <row r="28" spans="7:12" x14ac:dyDescent="0.3">
      <c r="G28" s="3"/>
      <c r="H28" s="2"/>
      <c r="I28" s="2"/>
      <c r="J28" s="2"/>
      <c r="K28" s="2"/>
      <c r="L28" s="2"/>
    </row>
    <row r="29" spans="7:12" x14ac:dyDescent="0.3">
      <c r="G29" s="3"/>
      <c r="H29" s="2"/>
      <c r="I29" s="2"/>
      <c r="J29" s="2"/>
      <c r="K29" s="2"/>
      <c r="L29" s="2"/>
    </row>
    <row r="30" spans="7:12" x14ac:dyDescent="0.3">
      <c r="G30" s="3"/>
      <c r="H30" s="2"/>
      <c r="I30" s="2"/>
      <c r="J30" s="2"/>
      <c r="K30" s="2"/>
      <c r="L30" s="2"/>
    </row>
    <row r="31" spans="7:12" x14ac:dyDescent="0.3">
      <c r="G31" s="3"/>
      <c r="H31" s="2"/>
      <c r="I31" s="2"/>
      <c r="J31" s="2"/>
      <c r="K31" s="2"/>
      <c r="L31" s="2"/>
    </row>
    <row r="32" spans="7:12" x14ac:dyDescent="0.3">
      <c r="G32" s="3"/>
      <c r="H32" s="2"/>
      <c r="I32" s="2"/>
      <c r="J32" s="2"/>
      <c r="K32" s="2"/>
      <c r="L32" s="2"/>
    </row>
    <row r="33" spans="7:15" x14ac:dyDescent="0.3">
      <c r="G33" s="3"/>
      <c r="H33" s="2"/>
      <c r="I33" s="2"/>
      <c r="J33" s="2"/>
      <c r="K33" s="2"/>
      <c r="L33" s="2"/>
    </row>
    <row r="35" spans="7:15" x14ac:dyDescent="0.3">
      <c r="G35" s="4"/>
      <c r="H35" s="25"/>
      <c r="I35" s="25"/>
      <c r="J35" s="25"/>
      <c r="K35" s="25"/>
      <c r="L35" s="25"/>
      <c r="M35" s="25"/>
      <c r="N35" s="25"/>
      <c r="O35" s="25"/>
    </row>
    <row r="36" spans="7:15" x14ac:dyDescent="0.3">
      <c r="G36" s="24"/>
      <c r="H36" s="25"/>
      <c r="I36" s="25"/>
      <c r="J36" s="25"/>
      <c r="K36" s="25"/>
      <c r="L36" s="25"/>
      <c r="M36" s="25"/>
      <c r="N36" s="25"/>
      <c r="O36" s="25"/>
    </row>
    <row r="37" spans="7:15" x14ac:dyDescent="0.3">
      <c r="G37" s="24"/>
      <c r="H37" s="25"/>
      <c r="I37" s="25"/>
      <c r="J37" s="25"/>
      <c r="K37" s="25"/>
      <c r="L37" s="25"/>
      <c r="M37" s="25"/>
      <c r="N37" s="25"/>
      <c r="O37" s="25"/>
    </row>
    <row r="38" spans="7:15" x14ac:dyDescent="0.3">
      <c r="G38" s="24"/>
      <c r="H38" s="25"/>
      <c r="I38" s="25"/>
      <c r="J38" s="25"/>
      <c r="K38" s="25"/>
      <c r="L38" s="25"/>
      <c r="M38" s="25"/>
      <c r="N38" s="25"/>
      <c r="O38" s="25"/>
    </row>
    <row r="39" spans="7:15" x14ac:dyDescent="0.3">
      <c r="G39" s="24"/>
      <c r="H39" s="25"/>
      <c r="I39" s="25"/>
      <c r="J39" s="25"/>
      <c r="K39" s="25"/>
      <c r="L39" s="25"/>
      <c r="M39" s="25"/>
      <c r="N39" s="25"/>
      <c r="O39" s="25"/>
    </row>
    <row r="40" spans="7:15" x14ac:dyDescent="0.3">
      <c r="G40" s="24"/>
      <c r="H40" s="25"/>
      <c r="I40" s="25"/>
      <c r="J40" s="25"/>
      <c r="K40" s="25"/>
      <c r="L40" s="25"/>
      <c r="M40" s="25"/>
      <c r="N40" s="25"/>
      <c r="O40" s="25"/>
    </row>
    <row r="41" spans="7:15" x14ac:dyDescent="0.3">
      <c r="G41" s="24"/>
      <c r="H41" s="25"/>
      <c r="I41" s="25"/>
      <c r="J41" s="25"/>
      <c r="K41" s="25"/>
      <c r="L41" s="25"/>
      <c r="M41" s="25"/>
      <c r="N41" s="25"/>
      <c r="O41" s="25"/>
    </row>
    <row r="42" spans="7:15" x14ac:dyDescent="0.3">
      <c r="G42" s="24"/>
      <c r="H42" s="25"/>
      <c r="I42" s="25"/>
      <c r="J42" s="25"/>
      <c r="K42" s="25"/>
      <c r="L42" s="25"/>
      <c r="M42" s="25"/>
      <c r="N42" s="25"/>
      <c r="O42" s="25"/>
    </row>
    <row r="43" spans="7:15" x14ac:dyDescent="0.3">
      <c r="G43" s="24"/>
      <c r="H43" s="25"/>
      <c r="I43" s="25"/>
      <c r="J43" s="25"/>
      <c r="K43" s="25"/>
      <c r="L43" s="25"/>
      <c r="M43" s="25"/>
      <c r="N43" s="25"/>
      <c r="O43" s="25"/>
    </row>
    <row r="44" spans="7:15" x14ac:dyDescent="0.3">
      <c r="G44" s="24"/>
      <c r="H44" s="25"/>
      <c r="I44" s="25"/>
      <c r="J44" s="25"/>
      <c r="K44" s="25"/>
      <c r="L44" s="25"/>
      <c r="M44" s="25"/>
      <c r="N44" s="25"/>
      <c r="O44" s="25"/>
    </row>
    <row r="45" spans="7:15" x14ac:dyDescent="0.3">
      <c r="G45" s="24"/>
      <c r="H45" s="25"/>
      <c r="I45" s="25"/>
      <c r="J45" s="25"/>
      <c r="K45" s="25"/>
      <c r="L45" s="25"/>
      <c r="M45" s="25"/>
      <c r="N45" s="25"/>
      <c r="O45" s="25"/>
    </row>
    <row r="46" spans="7:15" x14ac:dyDescent="0.3">
      <c r="G46" s="24"/>
      <c r="H46" s="25"/>
      <c r="I46" s="25"/>
      <c r="J46" s="25"/>
      <c r="K46" s="25"/>
      <c r="L46" s="25"/>
      <c r="M46" s="25"/>
      <c r="N46" s="25"/>
      <c r="O46" s="25"/>
    </row>
    <row r="47" spans="7:15" x14ac:dyDescent="0.3">
      <c r="G47" s="24"/>
      <c r="H47" s="25"/>
      <c r="I47" s="25"/>
      <c r="J47" s="25"/>
      <c r="K47" s="25"/>
      <c r="L47" s="25"/>
      <c r="M47" s="25"/>
      <c r="N47" s="25"/>
      <c r="O47" s="25"/>
    </row>
    <row r="48" spans="7:15" x14ac:dyDescent="0.3">
      <c r="G48" s="24"/>
      <c r="H48" s="25"/>
      <c r="I48" s="25"/>
      <c r="J48" s="25"/>
      <c r="K48" s="25"/>
      <c r="L48" s="25"/>
      <c r="M48" s="25"/>
      <c r="N48" s="25"/>
      <c r="O48" s="25"/>
    </row>
    <row r="49" spans="7:15" x14ac:dyDescent="0.3">
      <c r="G49" s="24"/>
      <c r="H49" s="25"/>
      <c r="I49" s="25"/>
      <c r="J49" s="25"/>
      <c r="K49" s="25"/>
      <c r="L49" s="25"/>
      <c r="M49" s="25"/>
      <c r="N49" s="25"/>
      <c r="O49" s="25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916AB-8E4A-4A8F-B8AA-2BD5C9FB3D37}">
  <dimension ref="A1:V48"/>
  <sheetViews>
    <sheetView workbookViewId="0">
      <selection activeCell="K9" sqref="K9"/>
    </sheetView>
  </sheetViews>
  <sheetFormatPr defaultRowHeight="14.4" x14ac:dyDescent="0.3"/>
  <cols>
    <col min="5" max="5" width="34.5546875" bestFit="1" customWidth="1"/>
    <col min="6" max="6" width="9.33203125" customWidth="1"/>
    <col min="14" max="14" width="32.88671875" bestFit="1" customWidth="1"/>
    <col min="18" max="18" width="22.33203125" bestFit="1" customWidth="1"/>
  </cols>
  <sheetData>
    <row r="1" spans="1:19" x14ac:dyDescent="0.3">
      <c r="B1" s="29" t="s">
        <v>165</v>
      </c>
      <c r="C1" s="30"/>
      <c r="D1" s="1"/>
      <c r="E1" s="1"/>
      <c r="F1" s="5" t="s">
        <v>30</v>
      </c>
      <c r="G1" s="5" t="s">
        <v>31</v>
      </c>
      <c r="H1" s="5"/>
      <c r="J1" s="29" t="s">
        <v>165</v>
      </c>
      <c r="K1" s="30"/>
      <c r="L1" s="30"/>
      <c r="O1" s="6" t="s">
        <v>30</v>
      </c>
      <c r="P1" s="7" t="s">
        <v>49</v>
      </c>
      <c r="Q1" s="6" t="s">
        <v>50</v>
      </c>
    </row>
    <row r="2" spans="1:19" x14ac:dyDescent="0.3">
      <c r="B2" s="5" t="s">
        <v>30</v>
      </c>
      <c r="C2" s="5" t="s">
        <v>31</v>
      </c>
      <c r="E2" s="4" t="s">
        <v>2</v>
      </c>
      <c r="F2" s="2"/>
      <c r="G2" s="2"/>
      <c r="H2" s="2"/>
      <c r="J2" s="6" t="s">
        <v>30</v>
      </c>
      <c r="K2" s="7" t="s">
        <v>49</v>
      </c>
      <c r="L2" s="6" t="s">
        <v>50</v>
      </c>
      <c r="N2" s="4" t="s">
        <v>2</v>
      </c>
      <c r="O2" s="2"/>
      <c r="P2" s="2"/>
      <c r="Q2" s="2"/>
    </row>
    <row r="3" spans="1:19" x14ac:dyDescent="0.3">
      <c r="A3" s="21" t="s">
        <v>289</v>
      </c>
      <c r="B3" s="31">
        <f>ABS((B4-C4)/SQRT(((B6-1)*B5*B5*B6+(C6-1)*C5*C5*C6)/(B6+C6-2)))</f>
        <v>2.0516284581149491</v>
      </c>
      <c r="C3" s="31"/>
      <c r="E3" s="3" t="s">
        <v>3</v>
      </c>
      <c r="F3" s="2">
        <v>0.27860000000000001</v>
      </c>
      <c r="G3" s="2">
        <v>0.25990000000000002</v>
      </c>
      <c r="H3" s="2"/>
      <c r="I3" s="21" t="s">
        <v>289</v>
      </c>
      <c r="J3" s="21">
        <f>ABS((J4-K4)/SQRT(((J6-1)*J5*J5*J6+(K6-1)*K5*K5*K6)/(J6+K6-2)))</f>
        <v>0.11699326363393979</v>
      </c>
      <c r="K3" s="21">
        <f>ABS((K4-L4)/SQRT(((K6-1)*K5*K5*K6+(L6-1)*L5*L5*L6)/(K6+L6-2)))</f>
        <v>0.15044908601908524</v>
      </c>
      <c r="L3" s="21">
        <f>ABS((L4-J4)/SQRT(((L6-1)*L5*L5*L6+(J6-1)*J5*J5*J6)/(L6+J6-2)))</f>
        <v>0.31823769806660368</v>
      </c>
      <c r="N3" s="3" t="s">
        <v>3</v>
      </c>
      <c r="O3" s="2">
        <v>0.19500000000000001</v>
      </c>
      <c r="P3" s="2">
        <v>0.26979999999999998</v>
      </c>
      <c r="Q3" s="2">
        <v>0.18129999999999999</v>
      </c>
    </row>
    <row r="4" spans="1:19" x14ac:dyDescent="0.3">
      <c r="A4" s="22" t="s">
        <v>288</v>
      </c>
      <c r="B4" s="22">
        <f t="shared" ref="B4:C4" si="0">AVERAGE(B7:B999)</f>
        <v>21.800442</v>
      </c>
      <c r="C4" s="22">
        <f t="shared" si="0"/>
        <v>12.519964</v>
      </c>
      <c r="E4" s="3" t="s">
        <v>4</v>
      </c>
      <c r="F4" s="2" t="s">
        <v>5</v>
      </c>
      <c r="G4" s="2" t="s">
        <v>5</v>
      </c>
      <c r="H4" s="2"/>
      <c r="I4" s="22" t="s">
        <v>288</v>
      </c>
      <c r="J4" s="22">
        <f t="shared" ref="J4:K4" si="1">AVERAGE(J7:J999)</f>
        <v>19.991674420624982</v>
      </c>
      <c r="K4" s="22">
        <f t="shared" si="1"/>
        <v>21.335465191704738</v>
      </c>
      <c r="L4" s="22">
        <f t="shared" ref="L4" si="2">AVERAGE(L7:L999)</f>
        <v>23.62238550121597</v>
      </c>
      <c r="N4" s="3" t="s">
        <v>4</v>
      </c>
      <c r="O4" s="2" t="s">
        <v>5</v>
      </c>
      <c r="P4" s="2" t="s">
        <v>5</v>
      </c>
      <c r="Q4" s="2" t="s">
        <v>5</v>
      </c>
    </row>
    <row r="5" spans="1:19" x14ac:dyDescent="0.3">
      <c r="A5" s="22" t="s">
        <v>230</v>
      </c>
      <c r="B5" s="22">
        <f t="shared" ref="B5:C5" si="3">STDEV(B7:B999)/SQRT(B6)</f>
        <v>2.0772531595953412</v>
      </c>
      <c r="C5" s="22">
        <f t="shared" si="3"/>
        <v>1.5829119704198353</v>
      </c>
      <c r="E5" s="3" t="s">
        <v>6</v>
      </c>
      <c r="F5" s="2" t="s">
        <v>7</v>
      </c>
      <c r="G5" s="2" t="s">
        <v>7</v>
      </c>
      <c r="H5" s="2"/>
      <c r="I5" s="22" t="s">
        <v>230</v>
      </c>
      <c r="J5" s="22">
        <f t="shared" ref="J5:K5" si="4">STDEV(J7:J999)/SQRT(J6)</f>
        <v>2.1054739741259842</v>
      </c>
      <c r="K5" s="22">
        <f t="shared" si="4"/>
        <v>5.7672432209652555</v>
      </c>
      <c r="L5" s="22">
        <f t="shared" ref="L5" si="5">STDEV(L7:L999)/SQRT(L6)</f>
        <v>5.7232659187762307</v>
      </c>
      <c r="N5" s="3" t="s">
        <v>6</v>
      </c>
      <c r="O5" s="2" t="s">
        <v>7</v>
      </c>
      <c r="P5" s="2" t="s">
        <v>7</v>
      </c>
      <c r="Q5" s="2" t="s">
        <v>7</v>
      </c>
    </row>
    <row r="6" spans="1:19" x14ac:dyDescent="0.3">
      <c r="A6" s="22" t="s">
        <v>231</v>
      </c>
      <c r="B6" s="22">
        <f t="shared" ref="B6:C6" si="6">COUNT(B7:B999)</f>
        <v>6</v>
      </c>
      <c r="C6" s="22">
        <f t="shared" si="6"/>
        <v>6</v>
      </c>
      <c r="E6" s="3" t="s">
        <v>8</v>
      </c>
      <c r="F6" s="2" t="s">
        <v>9</v>
      </c>
      <c r="G6" s="2" t="s">
        <v>9</v>
      </c>
      <c r="H6" s="2"/>
      <c r="I6" s="22" t="s">
        <v>231</v>
      </c>
      <c r="J6" s="22">
        <f t="shared" ref="J6:K6" si="7">COUNT(J7:J999)</f>
        <v>7</v>
      </c>
      <c r="K6" s="22">
        <f t="shared" si="7"/>
        <v>7</v>
      </c>
      <c r="L6" s="22">
        <f t="shared" ref="L6" si="8">COUNT(L7:L999)</f>
        <v>7</v>
      </c>
      <c r="N6" s="3" t="s">
        <v>8</v>
      </c>
      <c r="O6" s="2" t="s">
        <v>9</v>
      </c>
      <c r="P6" s="2" t="s">
        <v>9</v>
      </c>
      <c r="Q6" s="2" t="s">
        <v>9</v>
      </c>
    </row>
    <row r="7" spans="1:19" x14ac:dyDescent="0.3">
      <c r="B7" s="2">
        <v>19.477997999999999</v>
      </c>
      <c r="C7" s="2">
        <v>15.490152</v>
      </c>
      <c r="J7">
        <v>26.373855894981421</v>
      </c>
      <c r="K7">
        <v>37.74511782485088</v>
      </c>
      <c r="L7">
        <v>9.0846038008634409</v>
      </c>
    </row>
    <row r="8" spans="1:19" x14ac:dyDescent="0.3">
      <c r="B8" s="2">
        <v>26.050848000000002</v>
      </c>
      <c r="C8" s="2">
        <v>7.5632399999999995</v>
      </c>
      <c r="E8" s="4" t="s">
        <v>68</v>
      </c>
      <c r="F8" s="2"/>
      <c r="J8">
        <v>24.041629484878857</v>
      </c>
      <c r="K8">
        <v>13.405907077047001</v>
      </c>
      <c r="L8">
        <v>19.398656340774657</v>
      </c>
      <c r="N8" s="4" t="s">
        <v>76</v>
      </c>
      <c r="O8" s="2"/>
      <c r="P8" s="2"/>
      <c r="Q8" s="2"/>
      <c r="R8" s="2"/>
      <c r="S8" s="2"/>
    </row>
    <row r="9" spans="1:19" x14ac:dyDescent="0.3">
      <c r="B9" s="2">
        <v>13.796586</v>
      </c>
      <c r="C9" s="2">
        <v>11.087688</v>
      </c>
      <c r="E9" s="3" t="s">
        <v>4</v>
      </c>
      <c r="F9" s="2">
        <v>0.01</v>
      </c>
      <c r="J9">
        <v>20.89911805877286</v>
      </c>
      <c r="K9">
        <v>10.12723208886678</v>
      </c>
      <c r="L9">
        <v>45.564161682325263</v>
      </c>
      <c r="N9" s="3" t="s">
        <v>77</v>
      </c>
      <c r="O9" s="2" t="s">
        <v>32</v>
      </c>
      <c r="P9" s="2"/>
      <c r="Q9" s="2"/>
      <c r="R9" s="2"/>
      <c r="S9" s="2"/>
    </row>
    <row r="10" spans="1:19" x14ac:dyDescent="0.3">
      <c r="B10" s="2">
        <v>25.704708000000004</v>
      </c>
      <c r="C10" s="2">
        <v>15.257088</v>
      </c>
      <c r="E10" s="3" t="s">
        <v>8</v>
      </c>
      <c r="F10" s="2" t="s">
        <v>37</v>
      </c>
      <c r="J10">
        <v>16.26324029383008</v>
      </c>
      <c r="K10">
        <v>10.38615894807708</v>
      </c>
      <c r="L10">
        <v>40.887447553538465</v>
      </c>
      <c r="N10" s="3" t="s">
        <v>78</v>
      </c>
      <c r="O10" s="2">
        <v>0.1323</v>
      </c>
      <c r="P10" s="2"/>
      <c r="Q10" s="2"/>
      <c r="R10" s="2"/>
      <c r="S10" s="2"/>
    </row>
    <row r="11" spans="1:19" x14ac:dyDescent="0.3">
      <c r="B11" s="2">
        <v>26.373857999999998</v>
      </c>
      <c r="C11" s="2">
        <v>16.860906</v>
      </c>
      <c r="E11" s="3" t="s">
        <v>13</v>
      </c>
      <c r="F11" s="2" t="s">
        <v>7</v>
      </c>
      <c r="J11">
        <v>11.895849562247459</v>
      </c>
      <c r="K11">
        <v>7.0949167642071007</v>
      </c>
      <c r="L11">
        <v>18.833079532351078</v>
      </c>
      <c r="N11" s="3" t="s">
        <v>4</v>
      </c>
      <c r="O11" s="2">
        <v>0.76490000000000002</v>
      </c>
      <c r="P11" s="2"/>
      <c r="Q11" s="2"/>
      <c r="R11" s="2"/>
      <c r="S11" s="2"/>
    </row>
    <row r="12" spans="1:19" x14ac:dyDescent="0.3">
      <c r="B12" s="2">
        <v>19.398654000000001</v>
      </c>
      <c r="C12" s="2">
        <v>8.8607099999999992</v>
      </c>
      <c r="E12" s="3" t="s">
        <v>14</v>
      </c>
      <c r="F12" s="2" t="s">
        <v>15</v>
      </c>
      <c r="J12">
        <v>15.301064441310361</v>
      </c>
      <c r="K12">
        <v>24.6455374049883</v>
      </c>
      <c r="L12">
        <v>5.26967510210154</v>
      </c>
      <c r="N12" s="3" t="s">
        <v>8</v>
      </c>
      <c r="O12" s="2" t="s">
        <v>9</v>
      </c>
      <c r="P12" s="2"/>
      <c r="Q12" s="2"/>
      <c r="R12" s="2"/>
      <c r="S12" s="2"/>
    </row>
    <row r="13" spans="1:19" x14ac:dyDescent="0.3">
      <c r="E13" s="3" t="s">
        <v>16</v>
      </c>
      <c r="F13" s="2" t="s">
        <v>69</v>
      </c>
      <c r="J13">
        <v>25.16696320835382</v>
      </c>
      <c r="K13">
        <v>45.943386233896014</v>
      </c>
      <c r="L13">
        <v>26.319074496557338</v>
      </c>
      <c r="N13" s="3" t="s">
        <v>79</v>
      </c>
      <c r="O13" s="2" t="s">
        <v>32</v>
      </c>
      <c r="P13" s="2"/>
      <c r="Q13" s="2"/>
      <c r="R13" s="2"/>
      <c r="S13" s="2"/>
    </row>
    <row r="14" spans="1:19" x14ac:dyDescent="0.3">
      <c r="E14" s="3" t="s">
        <v>41</v>
      </c>
      <c r="F14" s="2">
        <v>6</v>
      </c>
      <c r="N14" s="3" t="s">
        <v>80</v>
      </c>
      <c r="O14" s="2">
        <v>0.58379999999999999</v>
      </c>
      <c r="P14" s="2"/>
      <c r="Q14" s="2"/>
      <c r="R14" s="2"/>
      <c r="S14" s="2"/>
    </row>
    <row r="15" spans="1:19" x14ac:dyDescent="0.3">
      <c r="E15" s="3"/>
      <c r="F15" s="2"/>
      <c r="N15" s="3" t="s">
        <v>81</v>
      </c>
      <c r="O15" s="2">
        <v>2.1569999999999999E-2</v>
      </c>
      <c r="P15" s="2"/>
      <c r="Q15" s="2"/>
      <c r="R15" s="2"/>
      <c r="S15" s="2"/>
    </row>
    <row r="16" spans="1:19" x14ac:dyDescent="0.3">
      <c r="E16" s="3" t="s">
        <v>17</v>
      </c>
      <c r="F16" s="2"/>
      <c r="N16" s="3"/>
      <c r="O16" s="2"/>
      <c r="P16" s="2"/>
      <c r="Q16" s="2"/>
      <c r="R16" s="2"/>
      <c r="S16" s="2"/>
    </row>
    <row r="17" spans="5:19" x14ac:dyDescent="0.3">
      <c r="E17" s="3" t="s">
        <v>70</v>
      </c>
      <c r="F17" s="2">
        <v>-9.2799999999999994</v>
      </c>
      <c r="N17" s="3" t="s">
        <v>82</v>
      </c>
      <c r="O17" s="2"/>
      <c r="P17" s="2"/>
      <c r="Q17" s="2"/>
      <c r="R17" s="2"/>
      <c r="S17" s="2"/>
    </row>
    <row r="18" spans="5:19" x14ac:dyDescent="0.3">
      <c r="E18" s="3" t="s">
        <v>71</v>
      </c>
      <c r="F18" s="2">
        <v>5.6390000000000002</v>
      </c>
      <c r="N18" s="3" t="s">
        <v>78</v>
      </c>
      <c r="O18" s="2">
        <v>0.7651</v>
      </c>
      <c r="P18" s="2"/>
      <c r="Q18" s="2"/>
      <c r="R18" s="2"/>
      <c r="S18" s="2"/>
    </row>
    <row r="19" spans="5:19" x14ac:dyDescent="0.3">
      <c r="E19" s="3" t="s">
        <v>72</v>
      </c>
      <c r="F19" s="2">
        <v>2.302</v>
      </c>
      <c r="N19" s="3" t="s">
        <v>4</v>
      </c>
      <c r="O19" s="2">
        <v>0.61109999999999998</v>
      </c>
      <c r="P19" s="2"/>
      <c r="Q19" s="2"/>
      <c r="R19" s="2"/>
      <c r="S19" s="2"/>
    </row>
    <row r="20" spans="5:19" x14ac:dyDescent="0.3">
      <c r="E20" s="3" t="s">
        <v>19</v>
      </c>
      <c r="F20" s="2" t="s">
        <v>73</v>
      </c>
      <c r="N20" s="3" t="s">
        <v>8</v>
      </c>
      <c r="O20" s="2" t="s">
        <v>9</v>
      </c>
      <c r="P20" s="2"/>
      <c r="Q20" s="2"/>
      <c r="R20" s="2"/>
      <c r="S20" s="2"/>
    </row>
    <row r="21" spans="5:19" x14ac:dyDescent="0.3">
      <c r="E21" s="3" t="s">
        <v>74</v>
      </c>
      <c r="F21" s="2">
        <v>0.76470000000000005</v>
      </c>
      <c r="N21" s="3" t="s">
        <v>83</v>
      </c>
      <c r="O21" s="2" t="s">
        <v>32</v>
      </c>
      <c r="P21" s="2"/>
      <c r="Q21" s="2"/>
      <c r="R21" s="2"/>
      <c r="S21" s="2"/>
    </row>
    <row r="22" spans="5:19" x14ac:dyDescent="0.3">
      <c r="E22" s="3"/>
      <c r="F22" s="2"/>
      <c r="N22" s="3" t="s">
        <v>81</v>
      </c>
      <c r="O22" s="2">
        <v>0.27239999999999998</v>
      </c>
      <c r="P22" s="2"/>
      <c r="Q22" s="2"/>
      <c r="R22" s="2"/>
      <c r="S22" s="2"/>
    </row>
    <row r="23" spans="5:19" x14ac:dyDescent="0.3">
      <c r="E23" s="3" t="s">
        <v>45</v>
      </c>
      <c r="F23" s="2"/>
      <c r="N23" s="3"/>
      <c r="O23" s="2"/>
      <c r="P23" s="2"/>
      <c r="Q23" s="2"/>
      <c r="R23" s="2"/>
      <c r="S23" s="2"/>
    </row>
    <row r="24" spans="5:19" x14ac:dyDescent="0.3">
      <c r="E24" s="3" t="s">
        <v>75</v>
      </c>
      <c r="F24" s="2">
        <v>0.23139999999999999</v>
      </c>
      <c r="N24" s="3" t="s">
        <v>84</v>
      </c>
      <c r="O24" s="2" t="s">
        <v>85</v>
      </c>
      <c r="P24" s="2" t="s">
        <v>86</v>
      </c>
      <c r="Q24" s="2" t="s">
        <v>87</v>
      </c>
      <c r="R24" s="2" t="s">
        <v>88</v>
      </c>
      <c r="S24" s="2" t="s">
        <v>4</v>
      </c>
    </row>
    <row r="25" spans="5:19" x14ac:dyDescent="0.3">
      <c r="E25" s="3" t="s">
        <v>47</v>
      </c>
      <c r="F25" s="2">
        <v>0.3296</v>
      </c>
      <c r="N25" s="3" t="s">
        <v>96</v>
      </c>
      <c r="O25" s="2">
        <v>47.17</v>
      </c>
      <c r="P25" s="2">
        <v>2</v>
      </c>
      <c r="Q25" s="2">
        <v>23.59</v>
      </c>
      <c r="R25" s="2" t="s">
        <v>89</v>
      </c>
      <c r="S25" s="2" t="s">
        <v>90</v>
      </c>
    </row>
    <row r="26" spans="5:19" x14ac:dyDescent="0.3">
      <c r="E26" s="3" t="s">
        <v>8</v>
      </c>
      <c r="F26" s="2" t="s">
        <v>9</v>
      </c>
      <c r="N26" s="3" t="s">
        <v>97</v>
      </c>
      <c r="O26" s="2">
        <v>818.7</v>
      </c>
      <c r="P26" s="2">
        <v>6</v>
      </c>
      <c r="Q26" s="2">
        <v>136.5</v>
      </c>
      <c r="R26" s="2" t="s">
        <v>91</v>
      </c>
      <c r="S26" s="2" t="s">
        <v>92</v>
      </c>
    </row>
    <row r="27" spans="5:19" x14ac:dyDescent="0.3">
      <c r="E27" s="3" t="s">
        <v>48</v>
      </c>
      <c r="F27" s="2" t="s">
        <v>32</v>
      </c>
      <c r="N27" s="3" t="s">
        <v>93</v>
      </c>
      <c r="O27" s="2">
        <v>2140</v>
      </c>
      <c r="P27" s="2">
        <v>12</v>
      </c>
      <c r="Q27" s="2">
        <v>178.3</v>
      </c>
      <c r="R27" s="2"/>
      <c r="S27" s="2"/>
    </row>
    <row r="28" spans="5:19" x14ac:dyDescent="0.3">
      <c r="N28" s="3" t="s">
        <v>94</v>
      </c>
      <c r="O28" s="2">
        <v>3006</v>
      </c>
      <c r="P28" s="2">
        <v>20</v>
      </c>
      <c r="Q28" s="2"/>
      <c r="R28" s="2"/>
      <c r="S28" s="2"/>
    </row>
    <row r="29" spans="5:19" x14ac:dyDescent="0.3">
      <c r="N29" s="3"/>
      <c r="O29" s="2"/>
      <c r="P29" s="2"/>
      <c r="Q29" s="2"/>
      <c r="R29" s="2"/>
      <c r="S29" s="2"/>
    </row>
    <row r="30" spans="5:19" x14ac:dyDescent="0.3">
      <c r="N30" s="3" t="s">
        <v>55</v>
      </c>
      <c r="O30" s="2"/>
      <c r="P30" s="2"/>
      <c r="Q30" s="2"/>
      <c r="R30" s="2"/>
      <c r="S30" s="2"/>
    </row>
    <row r="31" spans="5:19" x14ac:dyDescent="0.3">
      <c r="N31" s="3" t="s">
        <v>56</v>
      </c>
      <c r="O31" s="2">
        <v>3</v>
      </c>
      <c r="P31" s="2"/>
      <c r="Q31" s="2"/>
      <c r="R31" s="2"/>
      <c r="S31" s="2"/>
    </row>
    <row r="32" spans="5:19" x14ac:dyDescent="0.3">
      <c r="N32" s="3" t="s">
        <v>57</v>
      </c>
      <c r="O32" s="2">
        <v>7</v>
      </c>
      <c r="P32" s="2"/>
      <c r="Q32" s="2"/>
      <c r="R32" s="2"/>
      <c r="S32" s="2"/>
    </row>
    <row r="33" spans="14:22" x14ac:dyDescent="0.3">
      <c r="N33" s="3" t="s">
        <v>95</v>
      </c>
      <c r="O33" s="2">
        <v>0</v>
      </c>
      <c r="P33" s="2"/>
      <c r="Q33" s="2"/>
      <c r="R33" s="2"/>
      <c r="S33" s="2"/>
    </row>
    <row r="35" spans="14:22" x14ac:dyDescent="0.3">
      <c r="N35" s="4"/>
    </row>
    <row r="36" spans="14:22" x14ac:dyDescent="0.3">
      <c r="N36" s="3"/>
      <c r="O36" s="2"/>
      <c r="P36" s="2"/>
      <c r="Q36" s="2"/>
      <c r="R36" s="2"/>
      <c r="S36" s="2"/>
      <c r="T36" s="2"/>
      <c r="U36" s="2"/>
      <c r="V36" s="2"/>
    </row>
    <row r="37" spans="14:22" x14ac:dyDescent="0.3">
      <c r="N37" s="3"/>
      <c r="O37" s="2"/>
      <c r="P37" s="2"/>
      <c r="Q37" s="2"/>
      <c r="R37" s="2"/>
      <c r="S37" s="2"/>
      <c r="T37" s="2"/>
      <c r="U37" s="2"/>
      <c r="V37" s="2"/>
    </row>
    <row r="38" spans="14:22" x14ac:dyDescent="0.3">
      <c r="N38" s="3"/>
      <c r="O38" s="2"/>
      <c r="P38" s="2"/>
      <c r="Q38" s="2"/>
      <c r="R38" s="2"/>
      <c r="S38" s="2"/>
      <c r="T38" s="2"/>
      <c r="U38" s="2"/>
      <c r="V38" s="2"/>
    </row>
    <row r="39" spans="14:22" x14ac:dyDescent="0.3">
      <c r="N39" s="3"/>
      <c r="O39" s="2"/>
      <c r="P39" s="2"/>
      <c r="Q39" s="2"/>
      <c r="R39" s="2"/>
      <c r="S39" s="2"/>
      <c r="T39" s="2"/>
      <c r="U39" s="2"/>
      <c r="V39" s="2"/>
    </row>
    <row r="40" spans="14:22" x14ac:dyDescent="0.3">
      <c r="N40" s="3"/>
      <c r="O40" s="2"/>
      <c r="P40" s="2"/>
      <c r="Q40" s="2"/>
      <c r="R40" s="2"/>
      <c r="S40" s="2"/>
      <c r="T40" s="2"/>
      <c r="U40" s="2"/>
      <c r="V40" s="2"/>
    </row>
    <row r="41" spans="14:22" x14ac:dyDescent="0.3">
      <c r="N41" s="3"/>
      <c r="O41" s="2"/>
      <c r="P41" s="2"/>
      <c r="Q41" s="2"/>
      <c r="R41" s="2"/>
      <c r="S41" s="2"/>
      <c r="T41" s="2"/>
      <c r="U41" s="2"/>
      <c r="V41" s="2"/>
    </row>
    <row r="42" spans="14:22" x14ac:dyDescent="0.3">
      <c r="N42" s="3"/>
      <c r="O42" s="2"/>
      <c r="P42" s="2"/>
      <c r="Q42" s="2"/>
      <c r="R42" s="2"/>
      <c r="S42" s="2"/>
      <c r="T42" s="2"/>
      <c r="U42" s="2"/>
      <c r="V42" s="2"/>
    </row>
    <row r="43" spans="14:22" x14ac:dyDescent="0.3">
      <c r="N43" s="3"/>
      <c r="O43" s="2"/>
      <c r="P43" s="2"/>
      <c r="Q43" s="2"/>
      <c r="R43" s="2"/>
      <c r="S43" s="2"/>
      <c r="T43" s="2"/>
      <c r="U43" s="2"/>
      <c r="V43" s="2"/>
    </row>
    <row r="44" spans="14:22" x14ac:dyDescent="0.3">
      <c r="N44" s="3"/>
      <c r="O44" s="2"/>
      <c r="P44" s="2"/>
      <c r="Q44" s="2"/>
      <c r="R44" s="2"/>
      <c r="S44" s="2"/>
      <c r="T44" s="2"/>
      <c r="U44" s="2"/>
      <c r="V44" s="2"/>
    </row>
    <row r="45" spans="14:22" x14ac:dyDescent="0.3">
      <c r="N45" s="3"/>
      <c r="O45" s="2"/>
      <c r="P45" s="2"/>
      <c r="Q45" s="2"/>
      <c r="R45" s="2"/>
      <c r="S45" s="2"/>
      <c r="T45" s="2"/>
      <c r="U45" s="2"/>
      <c r="V45" s="2"/>
    </row>
    <row r="46" spans="14:22" x14ac:dyDescent="0.3">
      <c r="N46" s="3"/>
      <c r="O46" s="2"/>
      <c r="P46" s="2"/>
      <c r="Q46" s="2"/>
      <c r="R46" s="2"/>
      <c r="S46" s="2"/>
      <c r="T46" s="2"/>
      <c r="U46" s="2"/>
      <c r="V46" s="2"/>
    </row>
    <row r="47" spans="14:22" x14ac:dyDescent="0.3">
      <c r="N47" s="3"/>
      <c r="O47" s="2"/>
      <c r="P47" s="2"/>
      <c r="Q47" s="2"/>
      <c r="R47" s="2"/>
      <c r="S47" s="2"/>
      <c r="T47" s="2"/>
      <c r="U47" s="2"/>
      <c r="V47" s="2"/>
    </row>
    <row r="48" spans="14:22" x14ac:dyDescent="0.3">
      <c r="N48" s="3"/>
      <c r="O48" s="2"/>
      <c r="P48" s="2"/>
      <c r="Q48" s="2"/>
      <c r="R48" s="2"/>
      <c r="S48" s="2"/>
      <c r="T48" s="2"/>
      <c r="U48" s="2"/>
      <c r="V48" s="2"/>
    </row>
  </sheetData>
  <mergeCells count="3">
    <mergeCell ref="B1:C1"/>
    <mergeCell ref="J1:L1"/>
    <mergeCell ref="B3:C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CD8EE-E45B-44FC-80AF-F743CCB7F8EA}">
  <dimension ref="A1:O54"/>
  <sheetViews>
    <sheetView workbookViewId="0">
      <selection activeCell="C10" sqref="C10"/>
    </sheetView>
  </sheetViews>
  <sheetFormatPr defaultRowHeight="14.4" x14ac:dyDescent="0.3"/>
  <cols>
    <col min="7" max="7" width="34.44140625" bestFit="1" customWidth="1"/>
    <col min="11" max="11" width="7.6640625" bestFit="1" customWidth="1"/>
  </cols>
  <sheetData>
    <row r="1" spans="1:12" ht="14.4" customHeight="1" x14ac:dyDescent="0.3">
      <c r="B1" s="29" t="s">
        <v>475</v>
      </c>
      <c r="C1" s="29"/>
      <c r="D1" s="29"/>
      <c r="E1" s="29"/>
      <c r="H1" s="5" t="s">
        <v>177</v>
      </c>
      <c r="I1" s="4" t="s">
        <v>186</v>
      </c>
      <c r="J1" s="4" t="s">
        <v>187</v>
      </c>
      <c r="K1" s="5" t="s">
        <v>188</v>
      </c>
    </row>
    <row r="2" spans="1:12" x14ac:dyDescent="0.3">
      <c r="B2" s="5" t="s">
        <v>177</v>
      </c>
      <c r="C2" s="4" t="s">
        <v>186</v>
      </c>
      <c r="D2" s="4" t="s">
        <v>187</v>
      </c>
      <c r="E2" s="5" t="s">
        <v>188</v>
      </c>
      <c r="G2" s="4" t="s">
        <v>2</v>
      </c>
      <c r="H2" s="2"/>
      <c r="I2" s="2"/>
      <c r="J2" s="2"/>
      <c r="K2" s="2"/>
    </row>
    <row r="3" spans="1:12" x14ac:dyDescent="0.3">
      <c r="A3" s="21" t="s">
        <v>289</v>
      </c>
      <c r="B3" s="21">
        <f>ABS((B4-C4)/SQRT(((B6-1)*B5*B5*B6+(C6-1)*C5*C5*C6)/(B6+C6-2)))</f>
        <v>0.63624851234911806</v>
      </c>
      <c r="C3" s="21">
        <f>ABS((C4-D4)/SQRT(((C6-1)*C5*C5*C6+(D6-1)*D5*D5*D6)/(C6+D6-2)))</f>
        <v>0.28287568648610245</v>
      </c>
      <c r="D3" s="21">
        <f>ABS((D4-E4)/SQRT(((D6-1)*D5*D5*D6+(E6-1)*E5*E5*E6)/(D6+E6-2)))</f>
        <v>0.12871275767710416</v>
      </c>
      <c r="E3" s="21">
        <f>ABS((E4-B4)/SQRT(((E6-1)*E5*E5*E6+(B6-1)*B5*B5*B6)/(E6+B6-2)))</f>
        <v>0.52614927277844203</v>
      </c>
      <c r="G3" s="3" t="s">
        <v>459</v>
      </c>
      <c r="H3" s="2">
        <v>0.30909999999999999</v>
      </c>
      <c r="I3" s="2">
        <v>0.3362</v>
      </c>
      <c r="J3" s="2">
        <v>0.29249999999999998</v>
      </c>
      <c r="K3" s="2">
        <v>0.34639999999999999</v>
      </c>
    </row>
    <row r="4" spans="1:12" x14ac:dyDescent="0.3">
      <c r="A4" s="22" t="s">
        <v>288</v>
      </c>
      <c r="B4" s="22">
        <f t="shared" ref="B4:E4" si="0">AVERAGE(B7:B999)</f>
        <v>0.55625129148185104</v>
      </c>
      <c r="C4" s="22">
        <f t="shared" si="0"/>
        <v>1.4916721446120293</v>
      </c>
      <c r="D4" s="22">
        <f t="shared" si="0"/>
        <v>1.0107246981501539</v>
      </c>
      <c r="E4" s="22">
        <f t="shared" si="0"/>
        <v>1.2034635104298081</v>
      </c>
      <c r="G4" s="3" t="s">
        <v>376</v>
      </c>
      <c r="H4" s="2">
        <v>1.3299999999999999E-2</v>
      </c>
      <c r="I4" s="2">
        <v>4.1000000000000003E-3</v>
      </c>
      <c r="J4" s="2">
        <v>2.5499999999999998E-2</v>
      </c>
      <c r="K4" s="2">
        <v>2.5999999999999999E-3</v>
      </c>
    </row>
    <row r="5" spans="1:12" x14ac:dyDescent="0.3">
      <c r="A5" s="22" t="s">
        <v>230</v>
      </c>
      <c r="B5" s="22">
        <f t="shared" ref="B5:E5" si="1">STDEV(B7:B999)/SQRT(B6)</f>
        <v>0.30093233163100996</v>
      </c>
      <c r="C5" s="22">
        <f t="shared" si="1"/>
        <v>0.62432277022320382</v>
      </c>
      <c r="D5" s="22">
        <f t="shared" si="1"/>
        <v>0.50259358247753649</v>
      </c>
      <c r="E5" s="22">
        <f t="shared" si="1"/>
        <v>0.49567150695409024</v>
      </c>
      <c r="G5" s="3" t="s">
        <v>377</v>
      </c>
      <c r="H5" s="2" t="s">
        <v>32</v>
      </c>
      <c r="I5" s="2" t="s">
        <v>32</v>
      </c>
      <c r="J5" s="2" t="s">
        <v>32</v>
      </c>
      <c r="K5" s="2" t="s">
        <v>32</v>
      </c>
    </row>
    <row r="6" spans="1:12" x14ac:dyDescent="0.3">
      <c r="A6" s="22" t="s">
        <v>231</v>
      </c>
      <c r="B6" s="22">
        <f t="shared" ref="B6:E6" si="2">COUNT(B7:B999)</f>
        <v>9</v>
      </c>
      <c r="C6" s="22">
        <f t="shared" si="2"/>
        <v>9</v>
      </c>
      <c r="D6" s="22">
        <f t="shared" si="2"/>
        <v>9</v>
      </c>
      <c r="E6" s="22">
        <f t="shared" si="2"/>
        <v>9</v>
      </c>
      <c r="G6" s="3" t="s">
        <v>378</v>
      </c>
      <c r="H6" s="2" t="s">
        <v>37</v>
      </c>
      <c r="I6" s="2" t="s">
        <v>33</v>
      </c>
      <c r="J6" s="2" t="s">
        <v>37</v>
      </c>
      <c r="K6" s="2" t="s">
        <v>33</v>
      </c>
    </row>
    <row r="7" spans="1:12" x14ac:dyDescent="0.3">
      <c r="B7">
        <v>0.48536957426153787</v>
      </c>
      <c r="C7">
        <v>3.8002773925104023</v>
      </c>
      <c r="D7">
        <v>4.6450360510260671</v>
      </c>
      <c r="E7">
        <v>3.5783633841886271</v>
      </c>
    </row>
    <row r="8" spans="1:12" x14ac:dyDescent="0.3">
      <c r="B8">
        <v>0.19414782970461797</v>
      </c>
      <c r="C8">
        <v>4.1886269070735089</v>
      </c>
      <c r="D8">
        <v>0.33277870216306432</v>
      </c>
      <c r="E8">
        <v>0</v>
      </c>
      <c r="G8" s="4" t="s">
        <v>51</v>
      </c>
      <c r="H8" s="2"/>
      <c r="I8" s="2"/>
      <c r="J8" s="2"/>
      <c r="K8" s="2"/>
      <c r="L8" s="2"/>
    </row>
    <row r="9" spans="1:12" x14ac:dyDescent="0.3">
      <c r="B9">
        <v>0.3189571488004434</v>
      </c>
      <c r="C9">
        <v>4.1608876560329404E-2</v>
      </c>
      <c r="D9">
        <v>0</v>
      </c>
      <c r="E9">
        <v>0</v>
      </c>
      <c r="G9" s="3" t="s">
        <v>4</v>
      </c>
      <c r="H9" s="2">
        <v>0.69550000000000001</v>
      </c>
      <c r="I9" s="2"/>
      <c r="J9" s="2"/>
      <c r="K9" s="2"/>
      <c r="L9" s="2"/>
    </row>
    <row r="10" spans="1:12" x14ac:dyDescent="0.3">
      <c r="B10">
        <v>0.15256588072122054</v>
      </c>
      <c r="C10">
        <v>0</v>
      </c>
      <c r="D10">
        <v>0</v>
      </c>
      <c r="E10">
        <v>2.6209957010123319</v>
      </c>
      <c r="G10" s="3" t="s">
        <v>35</v>
      </c>
      <c r="H10" s="2" t="s">
        <v>107</v>
      </c>
      <c r="I10" s="2"/>
      <c r="J10" s="2"/>
      <c r="K10" s="2"/>
      <c r="L10" s="2"/>
    </row>
    <row r="11" spans="1:12" x14ac:dyDescent="0.3">
      <c r="B11">
        <v>0.90140063791429759</v>
      </c>
      <c r="C11">
        <v>1.8166689779503504</v>
      </c>
      <c r="D11">
        <v>0.52697268062682012</v>
      </c>
      <c r="E11">
        <v>0</v>
      </c>
      <c r="G11" s="3" t="s">
        <v>8</v>
      </c>
      <c r="H11" s="2" t="s">
        <v>9</v>
      </c>
      <c r="I11" s="2"/>
      <c r="J11" s="2"/>
      <c r="K11" s="2"/>
      <c r="L11" s="2"/>
    </row>
    <row r="12" spans="1:12" x14ac:dyDescent="0.3">
      <c r="B12">
        <v>0</v>
      </c>
      <c r="C12">
        <v>0</v>
      </c>
      <c r="D12">
        <v>0</v>
      </c>
      <c r="E12">
        <v>2.7180696158646511</v>
      </c>
      <c r="G12" s="3" t="s">
        <v>52</v>
      </c>
      <c r="H12" s="2" t="s">
        <v>32</v>
      </c>
      <c r="I12" s="2"/>
      <c r="J12" s="2"/>
      <c r="K12" s="2"/>
      <c r="L12" s="2"/>
    </row>
    <row r="13" spans="1:12" x14ac:dyDescent="0.3">
      <c r="B13">
        <v>2.8428789349604768</v>
      </c>
      <c r="C13">
        <v>3.5778671474136736</v>
      </c>
      <c r="D13">
        <v>1.4977118291499099</v>
      </c>
      <c r="E13">
        <v>1.9137428928026625</v>
      </c>
      <c r="G13" s="3" t="s">
        <v>53</v>
      </c>
      <c r="H13" s="2">
        <v>4</v>
      </c>
      <c r="I13" s="2"/>
      <c r="J13" s="2"/>
      <c r="K13" s="2"/>
      <c r="L13" s="2"/>
    </row>
    <row r="14" spans="1:12" x14ac:dyDescent="0.3">
      <c r="B14">
        <v>0.11094161697406497</v>
      </c>
      <c r="C14">
        <v>0</v>
      </c>
      <c r="D14">
        <v>1.7473304673415648</v>
      </c>
      <c r="E14">
        <v>0</v>
      </c>
      <c r="G14" s="3" t="s">
        <v>54</v>
      </c>
      <c r="H14" s="2">
        <v>1.4430000000000001</v>
      </c>
      <c r="I14" s="2"/>
      <c r="J14" s="2"/>
      <c r="K14" s="2"/>
      <c r="L14" s="2"/>
    </row>
    <row r="15" spans="1:12" x14ac:dyDescent="0.3">
      <c r="B15">
        <v>0</v>
      </c>
      <c r="C15">
        <v>0</v>
      </c>
      <c r="D15">
        <v>0.34669255304396063</v>
      </c>
      <c r="E15">
        <v>0</v>
      </c>
      <c r="G15" s="3"/>
      <c r="H15" s="2"/>
      <c r="I15" s="2"/>
      <c r="J15" s="2"/>
      <c r="K15" s="2"/>
      <c r="L15" s="2"/>
    </row>
    <row r="16" spans="1:12" x14ac:dyDescent="0.3">
      <c r="G16" s="3" t="s">
        <v>55</v>
      </c>
      <c r="H16" s="2"/>
      <c r="I16" s="2"/>
      <c r="J16" s="2"/>
      <c r="K16" s="2"/>
      <c r="L16" s="2"/>
    </row>
    <row r="17" spans="7:12" x14ac:dyDescent="0.3">
      <c r="G17" s="3" t="s">
        <v>313</v>
      </c>
      <c r="H17" s="2">
        <v>4</v>
      </c>
      <c r="I17" s="2"/>
      <c r="J17" s="2"/>
      <c r="K17" s="2"/>
      <c r="L17" s="2"/>
    </row>
    <row r="18" spans="7:12" x14ac:dyDescent="0.3">
      <c r="G18" s="3" t="s">
        <v>361</v>
      </c>
      <c r="H18" s="2">
        <v>9</v>
      </c>
      <c r="I18" s="2"/>
      <c r="J18" s="2"/>
      <c r="K18" s="2"/>
      <c r="L18" s="2"/>
    </row>
    <row r="19" spans="7:12" x14ac:dyDescent="0.3">
      <c r="G19" s="3"/>
      <c r="H19" s="2"/>
      <c r="I19" s="2"/>
      <c r="J19" s="2"/>
      <c r="K19" s="2"/>
      <c r="L19" s="2"/>
    </row>
    <row r="20" spans="7:12" x14ac:dyDescent="0.3">
      <c r="G20" s="3"/>
      <c r="H20" s="2"/>
      <c r="I20" s="2"/>
      <c r="J20" s="2"/>
      <c r="K20" s="2"/>
      <c r="L20" s="2"/>
    </row>
    <row r="21" spans="7:12" x14ac:dyDescent="0.3">
      <c r="G21" s="3"/>
      <c r="H21" s="2"/>
      <c r="I21" s="2"/>
      <c r="J21" s="2"/>
      <c r="K21" s="2"/>
      <c r="L21" s="2"/>
    </row>
    <row r="22" spans="7:12" x14ac:dyDescent="0.3">
      <c r="G22" s="3"/>
      <c r="H22" s="2"/>
      <c r="I22" s="2"/>
      <c r="J22" s="2"/>
      <c r="K22" s="2"/>
      <c r="L22" s="2"/>
    </row>
    <row r="23" spans="7:12" x14ac:dyDescent="0.3">
      <c r="G23" s="3"/>
      <c r="H23" s="2"/>
      <c r="I23" s="2"/>
      <c r="J23" s="2"/>
      <c r="K23" s="2"/>
      <c r="L23" s="2"/>
    </row>
    <row r="24" spans="7:12" x14ac:dyDescent="0.3">
      <c r="G24" s="3"/>
      <c r="H24" s="2"/>
      <c r="I24" s="2"/>
      <c r="J24" s="2"/>
      <c r="K24" s="2"/>
      <c r="L24" s="2"/>
    </row>
    <row r="25" spans="7:12" x14ac:dyDescent="0.3">
      <c r="G25" s="3"/>
      <c r="H25" s="2"/>
      <c r="I25" s="2"/>
      <c r="J25" s="2"/>
      <c r="K25" s="2"/>
      <c r="L25" s="2"/>
    </row>
    <row r="26" spans="7:12" x14ac:dyDescent="0.3">
      <c r="G26" s="3"/>
      <c r="H26" s="2"/>
      <c r="I26" s="2"/>
      <c r="J26" s="2"/>
      <c r="K26" s="2"/>
      <c r="L26" s="2"/>
    </row>
    <row r="27" spans="7:12" x14ac:dyDescent="0.3">
      <c r="G27" s="3"/>
      <c r="H27" s="2"/>
      <c r="I27" s="2"/>
      <c r="J27" s="2"/>
      <c r="K27" s="2"/>
      <c r="L27" s="2"/>
    </row>
    <row r="28" spans="7:12" x14ac:dyDescent="0.3">
      <c r="G28" s="3"/>
      <c r="H28" s="2"/>
      <c r="I28" s="2"/>
      <c r="J28" s="2"/>
      <c r="K28" s="2"/>
      <c r="L28" s="2"/>
    </row>
    <row r="29" spans="7:12" x14ac:dyDescent="0.3">
      <c r="G29" s="3"/>
      <c r="H29" s="2"/>
      <c r="I29" s="2"/>
      <c r="J29" s="2"/>
      <c r="K29" s="2"/>
      <c r="L29" s="2"/>
    </row>
    <row r="30" spans="7:12" x14ac:dyDescent="0.3">
      <c r="G30" s="3"/>
      <c r="H30" s="2"/>
      <c r="I30" s="2"/>
      <c r="J30" s="2"/>
      <c r="K30" s="2"/>
      <c r="L30" s="2"/>
    </row>
    <row r="31" spans="7:12" x14ac:dyDescent="0.3">
      <c r="G31" s="3"/>
      <c r="H31" s="2"/>
      <c r="I31" s="2"/>
      <c r="J31" s="2"/>
      <c r="K31" s="2"/>
      <c r="L31" s="2"/>
    </row>
    <row r="32" spans="7:12" x14ac:dyDescent="0.3">
      <c r="G32" s="3"/>
      <c r="H32" s="2"/>
      <c r="I32" s="2"/>
      <c r="J32" s="2"/>
      <c r="K32" s="2"/>
      <c r="L32" s="2"/>
    </row>
    <row r="33" spans="7:15" x14ac:dyDescent="0.3">
      <c r="G33" s="3"/>
      <c r="H33" s="2"/>
      <c r="I33" s="2"/>
      <c r="J33" s="2"/>
      <c r="K33" s="2"/>
      <c r="L33" s="2"/>
    </row>
    <row r="35" spans="7:15" x14ac:dyDescent="0.3">
      <c r="G35" s="4"/>
      <c r="H35" s="2"/>
      <c r="I35" s="2"/>
      <c r="J35" s="2"/>
      <c r="K35" s="2"/>
      <c r="L35" s="2"/>
      <c r="M35" s="2"/>
      <c r="N35" s="2"/>
      <c r="O35" s="2"/>
    </row>
    <row r="36" spans="7:15" x14ac:dyDescent="0.3">
      <c r="G36" s="3"/>
      <c r="H36" s="2"/>
      <c r="I36" s="2"/>
      <c r="J36" s="2"/>
      <c r="K36" s="2"/>
      <c r="L36" s="2"/>
      <c r="M36" s="2"/>
      <c r="N36" s="2"/>
      <c r="O36" s="2"/>
    </row>
    <row r="37" spans="7:15" x14ac:dyDescent="0.3">
      <c r="G37" s="3"/>
      <c r="H37" s="2"/>
      <c r="I37" s="2"/>
      <c r="J37" s="2"/>
      <c r="K37" s="2"/>
      <c r="L37" s="2"/>
      <c r="M37" s="2"/>
      <c r="N37" s="2"/>
      <c r="O37" s="2"/>
    </row>
    <row r="38" spans="7:15" x14ac:dyDescent="0.3">
      <c r="G38" s="3"/>
      <c r="H38" s="2"/>
      <c r="I38" s="2"/>
      <c r="J38" s="2"/>
      <c r="K38" s="2"/>
      <c r="L38" s="2"/>
      <c r="M38" s="2"/>
      <c r="N38" s="2"/>
      <c r="O38" s="2"/>
    </row>
    <row r="39" spans="7:15" x14ac:dyDescent="0.3">
      <c r="G39" s="3"/>
      <c r="H39" s="2"/>
      <c r="I39" s="2"/>
      <c r="J39" s="2"/>
      <c r="K39" s="2"/>
      <c r="L39" s="2"/>
      <c r="M39" s="2"/>
      <c r="N39" s="2"/>
      <c r="O39" s="2"/>
    </row>
    <row r="40" spans="7:15" x14ac:dyDescent="0.3">
      <c r="G40" s="3"/>
      <c r="H40" s="2"/>
      <c r="I40" s="2"/>
      <c r="J40" s="2"/>
      <c r="K40" s="2"/>
      <c r="L40" s="2"/>
      <c r="M40" s="2"/>
      <c r="N40" s="2"/>
      <c r="O40" s="2"/>
    </row>
    <row r="41" spans="7:15" x14ac:dyDescent="0.3">
      <c r="G41" s="3"/>
      <c r="H41" s="2"/>
      <c r="I41" s="2"/>
      <c r="J41" s="2"/>
      <c r="K41" s="2"/>
      <c r="L41" s="2"/>
      <c r="M41" s="2"/>
      <c r="N41" s="2"/>
      <c r="O41" s="2"/>
    </row>
    <row r="42" spans="7:15" x14ac:dyDescent="0.3">
      <c r="G42" s="3"/>
      <c r="H42" s="2"/>
      <c r="I42" s="2"/>
      <c r="J42" s="2"/>
      <c r="K42" s="2"/>
      <c r="L42" s="2"/>
      <c r="M42" s="2"/>
      <c r="N42" s="2"/>
      <c r="O42" s="2"/>
    </row>
    <row r="43" spans="7:15" x14ac:dyDescent="0.3">
      <c r="G43" s="3"/>
      <c r="H43" s="2"/>
      <c r="I43" s="2"/>
      <c r="J43" s="2"/>
      <c r="K43" s="2"/>
      <c r="L43" s="2"/>
      <c r="M43" s="2"/>
      <c r="N43" s="2"/>
      <c r="O43" s="2"/>
    </row>
    <row r="44" spans="7:15" x14ac:dyDescent="0.3">
      <c r="G44" s="3"/>
      <c r="H44" s="2"/>
      <c r="I44" s="2"/>
      <c r="J44" s="2"/>
      <c r="K44" s="2"/>
      <c r="L44" s="2"/>
      <c r="M44" s="2"/>
      <c r="N44" s="2"/>
      <c r="O44" s="2"/>
    </row>
    <row r="45" spans="7:15" x14ac:dyDescent="0.3">
      <c r="G45" s="3"/>
      <c r="H45" s="2"/>
      <c r="I45" s="2"/>
      <c r="J45" s="2"/>
      <c r="K45" s="2"/>
      <c r="L45" s="2"/>
      <c r="M45" s="2"/>
      <c r="N45" s="2"/>
      <c r="O45" s="2"/>
    </row>
    <row r="46" spans="7:15" x14ac:dyDescent="0.3">
      <c r="G46" s="3"/>
      <c r="H46" s="2"/>
      <c r="I46" s="2"/>
      <c r="J46" s="2"/>
      <c r="K46" s="2"/>
      <c r="L46" s="2"/>
      <c r="M46" s="2"/>
      <c r="N46" s="2"/>
      <c r="O46" s="2"/>
    </row>
    <row r="47" spans="7:15" x14ac:dyDescent="0.3">
      <c r="G47" s="3"/>
      <c r="H47" s="2"/>
      <c r="I47" s="2"/>
      <c r="J47" s="2"/>
      <c r="K47" s="2"/>
      <c r="L47" s="2"/>
      <c r="M47" s="2"/>
      <c r="N47" s="2"/>
      <c r="O47" s="2"/>
    </row>
    <row r="48" spans="7:15" x14ac:dyDescent="0.3">
      <c r="G48" s="3"/>
      <c r="H48" s="2"/>
      <c r="I48" s="2"/>
      <c r="J48" s="2"/>
      <c r="K48" s="2"/>
      <c r="L48" s="2"/>
      <c r="M48" s="2"/>
      <c r="N48" s="2"/>
      <c r="O48" s="2"/>
    </row>
    <row r="49" spans="7:15" x14ac:dyDescent="0.3">
      <c r="G49" s="3"/>
      <c r="H49" s="2"/>
      <c r="I49" s="2"/>
      <c r="J49" s="2"/>
      <c r="K49" s="2"/>
      <c r="L49" s="2"/>
      <c r="M49" s="2"/>
      <c r="N49" s="2"/>
      <c r="O49" s="2"/>
    </row>
    <row r="50" spans="7:15" x14ac:dyDescent="0.3">
      <c r="G50" s="3"/>
      <c r="H50" s="2"/>
      <c r="I50" s="2"/>
      <c r="J50" s="2"/>
      <c r="K50" s="2"/>
      <c r="L50" s="2"/>
      <c r="M50" s="2"/>
      <c r="N50" s="2"/>
      <c r="O50" s="2"/>
    </row>
    <row r="51" spans="7:15" x14ac:dyDescent="0.3">
      <c r="G51" s="3"/>
      <c r="H51" s="2"/>
      <c r="I51" s="2"/>
      <c r="J51" s="2"/>
      <c r="K51" s="2"/>
      <c r="L51" s="2"/>
      <c r="M51" s="2"/>
      <c r="N51" s="2"/>
      <c r="O51" s="2"/>
    </row>
    <row r="52" spans="7:15" x14ac:dyDescent="0.3">
      <c r="G52" s="3"/>
      <c r="H52" s="2"/>
      <c r="I52" s="2"/>
      <c r="J52" s="2"/>
      <c r="K52" s="2"/>
      <c r="L52" s="2"/>
      <c r="M52" s="2"/>
      <c r="N52" s="2"/>
      <c r="O52" s="2"/>
    </row>
    <row r="53" spans="7:15" x14ac:dyDescent="0.3">
      <c r="G53" s="3"/>
      <c r="H53" s="2"/>
      <c r="I53" s="2"/>
      <c r="J53" s="2"/>
      <c r="K53" s="2"/>
      <c r="L53" s="2"/>
      <c r="M53" s="2"/>
      <c r="N53" s="2"/>
      <c r="O53" s="2"/>
    </row>
    <row r="54" spans="7:15" x14ac:dyDescent="0.3">
      <c r="G54" s="3"/>
      <c r="H54" s="2"/>
      <c r="I54" s="2"/>
      <c r="J54" s="2"/>
      <c r="K54" s="2"/>
      <c r="L54" s="2"/>
      <c r="M54" s="2"/>
      <c r="N54" s="2"/>
      <c r="O54" s="2"/>
    </row>
  </sheetData>
  <mergeCells count="1">
    <mergeCell ref="B1:E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8432E-711A-4F85-B535-0028D8EAEC26}">
  <dimension ref="A1:O49"/>
  <sheetViews>
    <sheetView workbookViewId="0">
      <selection activeCell="C8" sqref="C8"/>
    </sheetView>
  </sheetViews>
  <sheetFormatPr defaultRowHeight="14.4" x14ac:dyDescent="0.3"/>
  <cols>
    <col min="7" max="7" width="34.44140625" bestFit="1" customWidth="1"/>
    <col min="11" max="11" width="7.88671875" bestFit="1" customWidth="1"/>
  </cols>
  <sheetData>
    <row r="1" spans="1:12" x14ac:dyDescent="0.3">
      <c r="B1" s="29" t="s">
        <v>475</v>
      </c>
      <c r="C1" s="29"/>
      <c r="D1" s="29"/>
      <c r="E1" s="29"/>
      <c r="H1" s="5" t="s">
        <v>177</v>
      </c>
      <c r="I1" s="5" t="s">
        <v>178</v>
      </c>
      <c r="J1" s="5" t="s">
        <v>179</v>
      </c>
      <c r="K1" s="5" t="s">
        <v>180</v>
      </c>
    </row>
    <row r="2" spans="1:12" x14ac:dyDescent="0.3">
      <c r="B2" s="5" t="s">
        <v>177</v>
      </c>
      <c r="C2" s="5" t="s">
        <v>178</v>
      </c>
      <c r="D2" s="5" t="s">
        <v>179</v>
      </c>
      <c r="E2" s="5" t="s">
        <v>180</v>
      </c>
      <c r="G2" s="4" t="s">
        <v>2</v>
      </c>
      <c r="H2" s="2"/>
      <c r="I2" s="2"/>
      <c r="J2" s="2"/>
      <c r="K2" s="2"/>
    </row>
    <row r="3" spans="1:12" x14ac:dyDescent="0.3">
      <c r="A3" s="21" t="s">
        <v>289</v>
      </c>
      <c r="B3" s="21">
        <f>ABS((B4-C4)/SQRT(((B6-1)*B5*B5*B6+(C6-1)*C5*C5*C6)/(B6+C6-2)))</f>
        <v>0.95844955526202791</v>
      </c>
      <c r="C3" s="21">
        <f>ABS((C4-D4)/SQRT(((C6-1)*C5*C5*C6+(D6-1)*D5*D5*D6)/(C6+D6-2)))</f>
        <v>0.27748217954110266</v>
      </c>
      <c r="D3" s="21">
        <f>ABS((D4-E4)/SQRT(((D6-1)*D5*D5*D6+(E6-1)*E5*E5*E6)/(D6+E6-2)))</f>
        <v>1.91805005957403E-2</v>
      </c>
      <c r="E3" s="21">
        <f>ABS((E4-B4)/SQRT(((E6-1)*E5*E5*E6+(B6-1)*B5*B5*B6)/(E6+B6-2)))</f>
        <v>0.64598252591968519</v>
      </c>
      <c r="G3" s="3" t="s">
        <v>3</v>
      </c>
      <c r="H3" s="2">
        <v>0.49180000000000001</v>
      </c>
      <c r="I3" s="2">
        <v>0.2762</v>
      </c>
      <c r="J3" s="2">
        <v>0.2586</v>
      </c>
      <c r="K3" s="2">
        <v>0.40360000000000001</v>
      </c>
    </row>
    <row r="4" spans="1:12" x14ac:dyDescent="0.3">
      <c r="A4" s="22" t="s">
        <v>288</v>
      </c>
      <c r="B4" s="22">
        <f t="shared" ref="B4:E4" si="0">AVERAGE(B7:B999)</f>
        <v>4.3920480813684694E-2</v>
      </c>
      <c r="C4" s="22">
        <f t="shared" si="0"/>
        <v>0.46687930476587036</v>
      </c>
      <c r="D4" s="22">
        <f t="shared" si="0"/>
        <v>0.69575409172545755</v>
      </c>
      <c r="E4" s="22">
        <f t="shared" si="0"/>
        <v>0.67279093746862595</v>
      </c>
      <c r="G4" s="3" t="s">
        <v>376</v>
      </c>
      <c r="H4" s="2" t="s">
        <v>11</v>
      </c>
      <c r="I4" s="2" t="s">
        <v>5</v>
      </c>
      <c r="J4" s="2" t="s">
        <v>5</v>
      </c>
      <c r="K4" s="2">
        <v>2.8E-3</v>
      </c>
    </row>
    <row r="5" spans="1:12" x14ac:dyDescent="0.3">
      <c r="A5" s="22" t="s">
        <v>230</v>
      </c>
      <c r="B5" s="22">
        <f t="shared" ref="B5:E5" si="1">STDEV(B7:B999)/SQRT(B6)</f>
        <v>4.3920480813684694E-2</v>
      </c>
      <c r="C5" s="22">
        <f t="shared" si="1"/>
        <v>0.2509675226260375</v>
      </c>
      <c r="D5" s="22">
        <f t="shared" si="1"/>
        <v>0.40471613409553026</v>
      </c>
      <c r="E5" s="22">
        <f t="shared" si="1"/>
        <v>0.56033761187522602</v>
      </c>
      <c r="G5" s="3" t="s">
        <v>377</v>
      </c>
      <c r="H5" s="2" t="s">
        <v>32</v>
      </c>
      <c r="I5" s="2" t="s">
        <v>7</v>
      </c>
      <c r="J5" s="2" t="s">
        <v>7</v>
      </c>
      <c r="K5" s="2" t="s">
        <v>32</v>
      </c>
    </row>
    <row r="6" spans="1:12" x14ac:dyDescent="0.3">
      <c r="A6" s="22" t="s">
        <v>231</v>
      </c>
      <c r="B6" s="22">
        <f t="shared" ref="B6:E6" si="2">COUNT(B7:B999)</f>
        <v>6</v>
      </c>
      <c r="C6" s="22">
        <f t="shared" si="2"/>
        <v>6</v>
      </c>
      <c r="D6" s="22">
        <f t="shared" si="2"/>
        <v>6</v>
      </c>
      <c r="E6" s="22">
        <f t="shared" si="2"/>
        <v>6</v>
      </c>
      <c r="G6" s="3" t="s">
        <v>378</v>
      </c>
      <c r="H6" s="2" t="s">
        <v>12</v>
      </c>
      <c r="I6" s="2" t="s">
        <v>9</v>
      </c>
      <c r="J6" s="2" t="s">
        <v>9</v>
      </c>
      <c r="K6" s="2" t="s">
        <v>33</v>
      </c>
    </row>
    <row r="7" spans="1:12" x14ac:dyDescent="0.3">
      <c r="B7">
        <v>0</v>
      </c>
      <c r="C7">
        <v>0</v>
      </c>
      <c r="D7">
        <v>0</v>
      </c>
      <c r="E7">
        <v>0</v>
      </c>
    </row>
    <row r="8" spans="1:12" x14ac:dyDescent="0.3">
      <c r="B8">
        <v>0</v>
      </c>
      <c r="C8">
        <v>1.5531826376369537</v>
      </c>
      <c r="D8">
        <v>0.5408403827485786</v>
      </c>
      <c r="E8">
        <v>3.453536754507629</v>
      </c>
      <c r="G8" s="4" t="s">
        <v>51</v>
      </c>
      <c r="H8" s="2"/>
      <c r="I8" s="2"/>
      <c r="J8" s="2"/>
      <c r="K8" s="2"/>
      <c r="L8" s="2"/>
    </row>
    <row r="9" spans="1:12" x14ac:dyDescent="0.3">
      <c r="B9">
        <v>0</v>
      </c>
      <c r="C9">
        <v>0</v>
      </c>
      <c r="D9">
        <v>0</v>
      </c>
      <c r="E9">
        <v>0</v>
      </c>
      <c r="G9" s="3" t="s">
        <v>4</v>
      </c>
      <c r="H9" s="2">
        <v>0.37880000000000003</v>
      </c>
      <c r="I9" s="2"/>
      <c r="J9" s="2"/>
      <c r="K9" s="2"/>
      <c r="L9" s="2"/>
    </row>
    <row r="10" spans="1:12" x14ac:dyDescent="0.3">
      <c r="B10">
        <v>0.26352288488210818</v>
      </c>
      <c r="C10">
        <v>0</v>
      </c>
      <c r="D10">
        <v>1.1371515739841909</v>
      </c>
      <c r="E10">
        <v>0.42989876577451119</v>
      </c>
      <c r="G10" s="3" t="s">
        <v>35</v>
      </c>
      <c r="H10" s="2" t="s">
        <v>36</v>
      </c>
      <c r="I10" s="2"/>
      <c r="J10" s="2"/>
      <c r="K10" s="2"/>
      <c r="L10" s="2"/>
    </row>
    <row r="11" spans="1:12" x14ac:dyDescent="0.3">
      <c r="B11">
        <v>0</v>
      </c>
      <c r="C11">
        <v>0.56857578699209188</v>
      </c>
      <c r="D11">
        <v>0</v>
      </c>
      <c r="E11">
        <v>0.15331010452961602</v>
      </c>
      <c r="G11" s="3" t="s">
        <v>8</v>
      </c>
      <c r="H11" s="2" t="s">
        <v>9</v>
      </c>
      <c r="I11" s="2"/>
      <c r="J11" s="2"/>
      <c r="K11" s="2"/>
      <c r="L11" s="2"/>
    </row>
    <row r="12" spans="1:12" x14ac:dyDescent="0.3">
      <c r="B12">
        <v>0</v>
      </c>
      <c r="C12">
        <v>0.67951740396617666</v>
      </c>
      <c r="D12">
        <v>2.496532593619976</v>
      </c>
      <c r="E12">
        <v>0</v>
      </c>
      <c r="G12" s="3" t="s">
        <v>52</v>
      </c>
      <c r="H12" s="2" t="s">
        <v>32</v>
      </c>
      <c r="I12" s="2"/>
      <c r="J12" s="2"/>
      <c r="K12" s="2"/>
      <c r="L12" s="2"/>
    </row>
    <row r="13" spans="1:12" x14ac:dyDescent="0.3">
      <c r="G13" s="3" t="s">
        <v>53</v>
      </c>
      <c r="H13" s="2">
        <v>4</v>
      </c>
      <c r="I13" s="2"/>
      <c r="J13" s="2"/>
      <c r="K13" s="2"/>
      <c r="L13" s="2"/>
    </row>
    <row r="14" spans="1:12" x14ac:dyDescent="0.3">
      <c r="G14" s="3" t="s">
        <v>54</v>
      </c>
      <c r="H14" s="2">
        <v>3.395</v>
      </c>
      <c r="I14" s="2"/>
      <c r="J14" s="2"/>
      <c r="K14" s="2"/>
      <c r="L14" s="2"/>
    </row>
    <row r="15" spans="1:12" x14ac:dyDescent="0.3">
      <c r="G15" s="3"/>
      <c r="H15" s="2"/>
      <c r="I15" s="2"/>
      <c r="J15" s="2"/>
      <c r="K15" s="2"/>
      <c r="L15" s="2"/>
    </row>
    <row r="16" spans="1:12" x14ac:dyDescent="0.3">
      <c r="G16" s="3" t="s">
        <v>55</v>
      </c>
      <c r="H16" s="2"/>
      <c r="I16" s="2"/>
      <c r="J16" s="2"/>
      <c r="K16" s="2"/>
      <c r="L16" s="2"/>
    </row>
    <row r="17" spans="7:12" x14ac:dyDescent="0.3">
      <c r="G17" s="3" t="s">
        <v>313</v>
      </c>
      <c r="H17" s="2">
        <v>4</v>
      </c>
      <c r="I17" s="2"/>
      <c r="J17" s="2"/>
      <c r="K17" s="2"/>
      <c r="L17" s="2"/>
    </row>
    <row r="18" spans="7:12" x14ac:dyDescent="0.3">
      <c r="G18" s="3" t="s">
        <v>361</v>
      </c>
      <c r="H18" s="2">
        <v>6</v>
      </c>
      <c r="I18" s="2"/>
      <c r="J18" s="2"/>
      <c r="K18" s="2"/>
      <c r="L18" s="2"/>
    </row>
    <row r="19" spans="7:12" x14ac:dyDescent="0.3">
      <c r="G19" s="3"/>
      <c r="H19" s="2"/>
      <c r="I19" s="2"/>
      <c r="J19" s="2"/>
      <c r="K19" s="2"/>
      <c r="L19" s="2"/>
    </row>
    <row r="20" spans="7:12" x14ac:dyDescent="0.3">
      <c r="G20" s="3"/>
      <c r="H20" s="2"/>
      <c r="I20" s="2"/>
      <c r="J20" s="2"/>
      <c r="K20" s="2"/>
      <c r="L20" s="2"/>
    </row>
    <row r="21" spans="7:12" x14ac:dyDescent="0.3">
      <c r="G21" s="3"/>
      <c r="H21" s="2"/>
      <c r="I21" s="2"/>
      <c r="J21" s="2"/>
      <c r="K21" s="2"/>
      <c r="L21" s="2"/>
    </row>
    <row r="22" spans="7:12" x14ac:dyDescent="0.3">
      <c r="G22" s="3"/>
      <c r="H22" s="2"/>
      <c r="I22" s="2"/>
      <c r="J22" s="2"/>
      <c r="K22" s="2"/>
      <c r="L22" s="2"/>
    </row>
    <row r="23" spans="7:12" x14ac:dyDescent="0.3">
      <c r="G23" s="3"/>
      <c r="H23" s="2"/>
      <c r="I23" s="2"/>
      <c r="J23" s="2"/>
      <c r="K23" s="2"/>
      <c r="L23" s="2"/>
    </row>
    <row r="24" spans="7:12" x14ac:dyDescent="0.3">
      <c r="G24" s="3"/>
      <c r="H24" s="2"/>
      <c r="I24" s="2"/>
      <c r="J24" s="2"/>
      <c r="K24" s="2"/>
      <c r="L24" s="2"/>
    </row>
    <row r="25" spans="7:12" x14ac:dyDescent="0.3">
      <c r="G25" s="3"/>
      <c r="H25" s="2"/>
      <c r="I25" s="2"/>
      <c r="J25" s="2"/>
      <c r="K25" s="2"/>
      <c r="L25" s="2"/>
    </row>
    <row r="26" spans="7:12" x14ac:dyDescent="0.3">
      <c r="G26" s="3"/>
      <c r="H26" s="2"/>
      <c r="I26" s="2"/>
      <c r="J26" s="2"/>
      <c r="K26" s="2"/>
      <c r="L26" s="2"/>
    </row>
    <row r="27" spans="7:12" x14ac:dyDescent="0.3">
      <c r="G27" s="3"/>
      <c r="H27" s="2"/>
      <c r="I27" s="2"/>
      <c r="J27" s="2"/>
      <c r="K27" s="2"/>
      <c r="L27" s="2"/>
    </row>
    <row r="28" spans="7:12" x14ac:dyDescent="0.3">
      <c r="G28" s="3"/>
      <c r="H28" s="2"/>
      <c r="I28" s="2"/>
      <c r="J28" s="2"/>
      <c r="K28" s="2"/>
      <c r="L28" s="2"/>
    </row>
    <row r="29" spans="7:12" x14ac:dyDescent="0.3">
      <c r="G29" s="3"/>
      <c r="H29" s="2"/>
      <c r="I29" s="2"/>
      <c r="J29" s="2"/>
      <c r="K29" s="2"/>
      <c r="L29" s="2"/>
    </row>
    <row r="30" spans="7:12" x14ac:dyDescent="0.3">
      <c r="G30" s="3"/>
      <c r="H30" s="2"/>
      <c r="I30" s="2"/>
      <c r="J30" s="2"/>
      <c r="K30" s="2"/>
      <c r="L30" s="2"/>
    </row>
    <row r="31" spans="7:12" x14ac:dyDescent="0.3">
      <c r="G31" s="3"/>
      <c r="H31" s="2"/>
      <c r="I31" s="2"/>
      <c r="J31" s="2"/>
      <c r="K31" s="2"/>
      <c r="L31" s="2"/>
    </row>
    <row r="32" spans="7:12" x14ac:dyDescent="0.3">
      <c r="G32" s="3"/>
      <c r="H32" s="2"/>
      <c r="I32" s="2"/>
      <c r="J32" s="2"/>
      <c r="K32" s="2"/>
      <c r="L32" s="2"/>
    </row>
    <row r="33" spans="7:15" x14ac:dyDescent="0.3">
      <c r="G33" s="3"/>
      <c r="H33" s="2"/>
      <c r="I33" s="2"/>
      <c r="J33" s="2"/>
      <c r="K33" s="2"/>
      <c r="L33" s="2"/>
    </row>
    <row r="35" spans="7:15" x14ac:dyDescent="0.3">
      <c r="G35" s="4"/>
      <c r="H35" s="25"/>
      <c r="I35" s="25"/>
      <c r="J35" s="25"/>
      <c r="K35" s="25"/>
      <c r="L35" s="25"/>
      <c r="M35" s="25"/>
      <c r="N35" s="25"/>
      <c r="O35" s="25"/>
    </row>
    <row r="36" spans="7:15" x14ac:dyDescent="0.3">
      <c r="G36" s="24"/>
      <c r="H36" s="25"/>
      <c r="I36" s="25"/>
      <c r="J36" s="25"/>
      <c r="K36" s="25"/>
      <c r="L36" s="25"/>
      <c r="M36" s="25"/>
      <c r="N36" s="25"/>
      <c r="O36" s="25"/>
    </row>
    <row r="37" spans="7:15" x14ac:dyDescent="0.3">
      <c r="G37" s="24"/>
      <c r="H37" s="25"/>
      <c r="I37" s="25"/>
      <c r="J37" s="25"/>
      <c r="K37" s="25"/>
      <c r="L37" s="25"/>
      <c r="M37" s="25"/>
      <c r="N37" s="25"/>
      <c r="O37" s="25"/>
    </row>
    <row r="38" spans="7:15" x14ac:dyDescent="0.3">
      <c r="G38" s="24"/>
      <c r="H38" s="25"/>
      <c r="I38" s="25"/>
      <c r="J38" s="25"/>
      <c r="K38" s="25"/>
      <c r="L38" s="25"/>
      <c r="M38" s="25"/>
      <c r="N38" s="25"/>
      <c r="O38" s="25"/>
    </row>
    <row r="39" spans="7:15" x14ac:dyDescent="0.3">
      <c r="G39" s="24"/>
      <c r="H39" s="25"/>
      <c r="I39" s="25"/>
      <c r="J39" s="25"/>
      <c r="K39" s="25"/>
      <c r="L39" s="25"/>
      <c r="M39" s="25"/>
      <c r="N39" s="25"/>
      <c r="O39" s="25"/>
    </row>
    <row r="40" spans="7:15" x14ac:dyDescent="0.3">
      <c r="G40" s="24"/>
      <c r="H40" s="25"/>
      <c r="I40" s="25"/>
      <c r="J40" s="25"/>
      <c r="K40" s="25"/>
      <c r="L40" s="25"/>
      <c r="M40" s="25"/>
      <c r="N40" s="25"/>
      <c r="O40" s="25"/>
    </row>
    <row r="41" spans="7:15" x14ac:dyDescent="0.3">
      <c r="G41" s="24"/>
      <c r="H41" s="25"/>
      <c r="I41" s="25"/>
      <c r="J41" s="25"/>
      <c r="K41" s="25"/>
      <c r="L41" s="25"/>
      <c r="M41" s="25"/>
      <c r="N41" s="25"/>
      <c r="O41" s="25"/>
    </row>
    <row r="42" spans="7:15" x14ac:dyDescent="0.3">
      <c r="G42" s="24"/>
      <c r="H42" s="25"/>
      <c r="I42" s="25"/>
      <c r="J42" s="25"/>
      <c r="K42" s="25"/>
      <c r="L42" s="25"/>
      <c r="M42" s="25"/>
      <c r="N42" s="25"/>
      <c r="O42" s="25"/>
    </row>
    <row r="43" spans="7:15" x14ac:dyDescent="0.3">
      <c r="G43" s="24"/>
      <c r="H43" s="25"/>
      <c r="I43" s="25"/>
      <c r="J43" s="25"/>
      <c r="K43" s="25"/>
      <c r="L43" s="25"/>
      <c r="M43" s="25"/>
      <c r="N43" s="25"/>
      <c r="O43" s="25"/>
    </row>
    <row r="44" spans="7:15" x14ac:dyDescent="0.3">
      <c r="G44" s="24"/>
      <c r="H44" s="25"/>
      <c r="I44" s="25"/>
      <c r="J44" s="25"/>
      <c r="K44" s="25"/>
      <c r="L44" s="25"/>
      <c r="M44" s="25"/>
      <c r="N44" s="25"/>
      <c r="O44" s="25"/>
    </row>
    <row r="45" spans="7:15" x14ac:dyDescent="0.3">
      <c r="G45" s="24"/>
      <c r="H45" s="25"/>
      <c r="I45" s="25"/>
      <c r="J45" s="25"/>
      <c r="K45" s="25"/>
      <c r="L45" s="25"/>
      <c r="M45" s="25"/>
      <c r="N45" s="25"/>
      <c r="O45" s="25"/>
    </row>
    <row r="46" spans="7:15" x14ac:dyDescent="0.3">
      <c r="G46" s="24"/>
      <c r="H46" s="25"/>
      <c r="I46" s="25"/>
      <c r="J46" s="25"/>
      <c r="K46" s="25"/>
      <c r="L46" s="25"/>
      <c r="M46" s="25"/>
      <c r="N46" s="25"/>
      <c r="O46" s="25"/>
    </row>
    <row r="47" spans="7:15" x14ac:dyDescent="0.3">
      <c r="G47" s="24"/>
      <c r="H47" s="25"/>
      <c r="I47" s="25"/>
      <c r="J47" s="25"/>
      <c r="K47" s="25"/>
      <c r="L47" s="25"/>
      <c r="M47" s="25"/>
      <c r="N47" s="25"/>
      <c r="O47" s="25"/>
    </row>
    <row r="48" spans="7:15" x14ac:dyDescent="0.3">
      <c r="G48" s="24"/>
      <c r="H48" s="25"/>
      <c r="I48" s="25"/>
      <c r="J48" s="25"/>
      <c r="K48" s="25"/>
      <c r="L48" s="25"/>
      <c r="M48" s="25"/>
      <c r="N48" s="25"/>
      <c r="O48" s="25"/>
    </row>
    <row r="49" spans="7:15" x14ac:dyDescent="0.3">
      <c r="G49" s="24"/>
      <c r="H49" s="25"/>
      <c r="I49" s="25"/>
      <c r="J49" s="25"/>
      <c r="K49" s="25"/>
      <c r="L49" s="25"/>
      <c r="M49" s="25"/>
      <c r="N49" s="25"/>
      <c r="O49" s="25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C6270-96FF-4117-8370-F91C316E8507}">
  <dimension ref="A1:O49"/>
  <sheetViews>
    <sheetView workbookViewId="0">
      <selection activeCell="C8" sqref="C8"/>
    </sheetView>
  </sheetViews>
  <sheetFormatPr defaultRowHeight="14.4" x14ac:dyDescent="0.3"/>
  <cols>
    <col min="7" max="7" width="34.44140625" bestFit="1" customWidth="1"/>
    <col min="11" max="11" width="7.88671875" bestFit="1" customWidth="1"/>
  </cols>
  <sheetData>
    <row r="1" spans="1:12" ht="14.4" customHeight="1" x14ac:dyDescent="0.3">
      <c r="B1" s="30" t="s">
        <v>458</v>
      </c>
      <c r="C1" s="30"/>
      <c r="D1" s="30"/>
      <c r="E1" s="30"/>
      <c r="F1" s="1"/>
      <c r="H1" s="5" t="s">
        <v>177</v>
      </c>
      <c r="I1" s="5" t="s">
        <v>178</v>
      </c>
      <c r="J1" s="5" t="s">
        <v>179</v>
      </c>
      <c r="K1" s="5" t="s">
        <v>180</v>
      </c>
    </row>
    <row r="2" spans="1:12" x14ac:dyDescent="0.3">
      <c r="B2" s="5" t="s">
        <v>177</v>
      </c>
      <c r="C2" s="5" t="s">
        <v>178</v>
      </c>
      <c r="D2" s="5" t="s">
        <v>179</v>
      </c>
      <c r="E2" s="5" t="s">
        <v>180</v>
      </c>
      <c r="G2" s="4" t="s">
        <v>2</v>
      </c>
      <c r="H2" s="2"/>
      <c r="I2" s="2"/>
      <c r="J2" s="2"/>
      <c r="K2" s="2"/>
    </row>
    <row r="3" spans="1:12" x14ac:dyDescent="0.3">
      <c r="A3" s="21" t="s">
        <v>289</v>
      </c>
      <c r="B3" s="21">
        <f>ABS((B4-C4)/SQRT(((B6-1)*B5*B5*B6+(C6-1)*C5*C5*C6)/(B6+C6-2)))</f>
        <v>0.3471914802055226</v>
      </c>
      <c r="C3" s="21">
        <f>ABS((C4-D4)/SQRT(((C6-1)*C5*C5*C6+(D6-1)*D5*D5*D6)/(C6+D6-2)))</f>
        <v>0.6451041317739622</v>
      </c>
      <c r="D3" s="21">
        <f>ABS((D4-E4)/SQRT(((D6-1)*D5*D5*D6+(E6-1)*E5*E5*E6)/(D6+E6-2)))</f>
        <v>0.87963713537028876</v>
      </c>
      <c r="E3" s="21">
        <f>ABS((E4-B4)/SQRT(((E6-1)*E5*E5*E6+(B6-1)*B5*B5*B6)/(E6+B6-2)))</f>
        <v>1.7308043255717647E-2</v>
      </c>
      <c r="G3" s="3" t="s">
        <v>3</v>
      </c>
      <c r="H3" s="2">
        <v>0.31319999999999998</v>
      </c>
      <c r="I3" s="2">
        <v>0.25230000000000002</v>
      </c>
      <c r="J3" s="2">
        <v>0.22509999999999999</v>
      </c>
      <c r="K3" s="2">
        <v>0.3014</v>
      </c>
    </row>
    <row r="4" spans="1:12" x14ac:dyDescent="0.3">
      <c r="A4" s="22" t="s">
        <v>288</v>
      </c>
      <c r="B4" s="22">
        <f t="shared" ref="B4:E4" si="0">AVERAGE(B7:B999)</f>
        <v>4.0569134516391205</v>
      </c>
      <c r="C4" s="22">
        <f t="shared" si="0"/>
        <v>2.7477463819483376</v>
      </c>
      <c r="D4" s="22">
        <f t="shared" si="0"/>
        <v>1.4162592624786272</v>
      </c>
      <c r="E4" s="22">
        <f t="shared" si="0"/>
        <v>4.1333427317089857</v>
      </c>
      <c r="G4" s="3" t="s">
        <v>376</v>
      </c>
      <c r="H4" s="2">
        <v>2.0199999999999999E-2</v>
      </c>
      <c r="I4" s="2" t="s">
        <v>5</v>
      </c>
      <c r="J4" s="2" t="s">
        <v>5</v>
      </c>
      <c r="K4" s="2">
        <v>3.1199999999999999E-2</v>
      </c>
    </row>
    <row r="5" spans="1:12" x14ac:dyDescent="0.3">
      <c r="A5" s="22" t="s">
        <v>230</v>
      </c>
      <c r="B5" s="22">
        <f t="shared" ref="B5:E5" si="1">STDEV(B7:B999)/SQRT(B6)</f>
        <v>1.624135627629022</v>
      </c>
      <c r="C5" s="22">
        <f t="shared" si="1"/>
        <v>0.95749365144221688</v>
      </c>
      <c r="D5" s="22">
        <f t="shared" si="1"/>
        <v>0.3849901503706093</v>
      </c>
      <c r="E5" s="22">
        <f t="shared" si="1"/>
        <v>1.4956803769477545</v>
      </c>
      <c r="G5" s="3" t="s">
        <v>377</v>
      </c>
      <c r="H5" s="2" t="s">
        <v>32</v>
      </c>
      <c r="I5" s="2" t="s">
        <v>7</v>
      </c>
      <c r="J5" s="2" t="s">
        <v>7</v>
      </c>
      <c r="K5" s="2" t="s">
        <v>32</v>
      </c>
    </row>
    <row r="6" spans="1:12" x14ac:dyDescent="0.3">
      <c r="A6" s="22" t="s">
        <v>231</v>
      </c>
      <c r="B6" s="22">
        <f t="shared" ref="B6:E6" si="2">COUNT(B7:B999)</f>
        <v>8</v>
      </c>
      <c r="C6" s="22">
        <f t="shared" si="2"/>
        <v>8</v>
      </c>
      <c r="D6" s="22">
        <f t="shared" si="2"/>
        <v>8</v>
      </c>
      <c r="E6" s="22">
        <f t="shared" si="2"/>
        <v>8</v>
      </c>
      <c r="G6" s="3" t="s">
        <v>378</v>
      </c>
      <c r="H6" s="2" t="s">
        <v>37</v>
      </c>
      <c r="I6" s="2" t="s">
        <v>9</v>
      </c>
      <c r="J6" s="2" t="s">
        <v>9</v>
      </c>
      <c r="K6" s="2" t="s">
        <v>37</v>
      </c>
    </row>
    <row r="7" spans="1:12" x14ac:dyDescent="0.3">
      <c r="B7">
        <v>3.319805767820263</v>
      </c>
      <c r="C7">
        <v>2.3983772927316731</v>
      </c>
      <c r="D7">
        <v>0.35863852901336607</v>
      </c>
      <c r="E7">
        <v>0.41073919121601166</v>
      </c>
    </row>
    <row r="8" spans="1:12" x14ac:dyDescent="0.3">
      <c r="B8">
        <v>0.90733057890807778</v>
      </c>
      <c r="C8">
        <v>0.79084319535526204</v>
      </c>
      <c r="D8">
        <v>0.16061541574471749</v>
      </c>
      <c r="E8">
        <v>0</v>
      </c>
      <c r="G8" s="4" t="s">
        <v>51</v>
      </c>
      <c r="H8" s="2"/>
      <c r="I8" s="2"/>
      <c r="J8" s="2"/>
      <c r="K8" s="2"/>
      <c r="L8" s="2"/>
    </row>
    <row r="9" spans="1:12" x14ac:dyDescent="0.3">
      <c r="B9">
        <v>1.5223717416769298</v>
      </c>
      <c r="C9">
        <v>0.90158903501347876</v>
      </c>
      <c r="D9">
        <v>2.8044290805644234</v>
      </c>
      <c r="E9">
        <v>2.6198604619451613</v>
      </c>
      <c r="G9" s="3" t="s">
        <v>423</v>
      </c>
      <c r="H9" s="2">
        <v>0.32729999999999998</v>
      </c>
      <c r="I9" s="2"/>
      <c r="J9" s="2"/>
      <c r="K9" s="2"/>
      <c r="L9" s="2"/>
    </row>
    <row r="10" spans="1:12" x14ac:dyDescent="0.3">
      <c r="B10">
        <v>0.35606544399462203</v>
      </c>
      <c r="C10">
        <v>0.87297500134704953</v>
      </c>
      <c r="D10">
        <v>1.4678600639188137</v>
      </c>
      <c r="E10">
        <v>1.9777784303835115</v>
      </c>
      <c r="G10" s="3" t="s">
        <v>460</v>
      </c>
      <c r="H10" s="2" t="s">
        <v>107</v>
      </c>
      <c r="I10" s="2"/>
      <c r="J10" s="2"/>
      <c r="K10" s="2"/>
      <c r="L10" s="2"/>
    </row>
    <row r="11" spans="1:12" x14ac:dyDescent="0.3">
      <c r="B11">
        <v>3.326444384035018</v>
      </c>
      <c r="C11">
        <v>4.4281388173587573</v>
      </c>
      <c r="D11">
        <v>2.4662531345213599</v>
      </c>
      <c r="E11">
        <v>3.4823280181788738</v>
      </c>
      <c r="G11" s="3" t="s">
        <v>424</v>
      </c>
      <c r="H11" s="2" t="s">
        <v>9</v>
      </c>
      <c r="I11" s="2"/>
      <c r="J11" s="2"/>
      <c r="K11" s="2"/>
      <c r="L11" s="2"/>
    </row>
    <row r="12" spans="1:12" x14ac:dyDescent="0.3">
      <c r="B12">
        <v>2.2143612736671523</v>
      </c>
      <c r="C12">
        <v>0.32463631757536526</v>
      </c>
      <c r="D12">
        <v>0.76487562973704404</v>
      </c>
      <c r="E12">
        <v>3.5872685906669566</v>
      </c>
      <c r="G12" s="3" t="s">
        <v>461</v>
      </c>
      <c r="H12" s="2" t="s">
        <v>32</v>
      </c>
      <c r="I12" s="2"/>
      <c r="J12" s="2"/>
      <c r="K12" s="2"/>
      <c r="L12" s="2"/>
    </row>
    <row r="13" spans="1:12" x14ac:dyDescent="0.3">
      <c r="B13">
        <v>14.443211759811399</v>
      </c>
      <c r="C13">
        <v>4.0285674663708226</v>
      </c>
      <c r="D13">
        <v>2.6625988073776177</v>
      </c>
      <c r="E13">
        <v>8.7990569962557199</v>
      </c>
      <c r="G13" s="3" t="s">
        <v>462</v>
      </c>
      <c r="H13" s="2">
        <v>4</v>
      </c>
      <c r="I13" s="2"/>
      <c r="J13" s="2"/>
      <c r="K13" s="2"/>
      <c r="L13" s="2"/>
    </row>
    <row r="14" spans="1:12" x14ac:dyDescent="0.3">
      <c r="B14">
        <v>6.3657166631995006</v>
      </c>
      <c r="C14">
        <v>8.2368439298342935</v>
      </c>
      <c r="D14">
        <v>0.64480343895167447</v>
      </c>
      <c r="E14">
        <v>12.189710165025653</v>
      </c>
      <c r="G14" s="3" t="s">
        <v>463</v>
      </c>
      <c r="H14" s="2">
        <v>3.45</v>
      </c>
      <c r="I14" s="2"/>
      <c r="J14" s="2"/>
      <c r="K14" s="2"/>
      <c r="L14" s="2"/>
    </row>
    <row r="15" spans="1:12" x14ac:dyDescent="0.3">
      <c r="G15" s="3"/>
      <c r="H15" s="2"/>
      <c r="I15" s="2"/>
      <c r="J15" s="2"/>
      <c r="K15" s="2"/>
      <c r="L15" s="2"/>
    </row>
    <row r="16" spans="1:12" x14ac:dyDescent="0.3">
      <c r="G16" s="3" t="s">
        <v>55</v>
      </c>
      <c r="H16" s="2"/>
      <c r="I16" s="2"/>
      <c r="J16" s="2"/>
      <c r="K16" s="2"/>
      <c r="L16" s="2"/>
    </row>
    <row r="17" spans="7:12" x14ac:dyDescent="0.3">
      <c r="G17" s="3" t="s">
        <v>476</v>
      </c>
      <c r="H17" s="2">
        <v>4</v>
      </c>
      <c r="I17" s="2"/>
      <c r="J17" s="2"/>
      <c r="K17" s="2"/>
      <c r="L17" s="2"/>
    </row>
    <row r="18" spans="7:12" x14ac:dyDescent="0.3">
      <c r="G18" s="3" t="s">
        <v>477</v>
      </c>
      <c r="H18" s="2">
        <v>8</v>
      </c>
      <c r="I18" s="2"/>
      <c r="J18" s="2"/>
      <c r="K18" s="2"/>
      <c r="L18" s="2"/>
    </row>
    <row r="19" spans="7:12" x14ac:dyDescent="0.3">
      <c r="G19" s="3"/>
      <c r="H19" s="2"/>
      <c r="I19" s="2"/>
      <c r="J19" s="2"/>
      <c r="K19" s="2"/>
      <c r="L19" s="2"/>
    </row>
    <row r="20" spans="7:12" x14ac:dyDescent="0.3">
      <c r="G20" s="3"/>
      <c r="H20" s="2"/>
      <c r="I20" s="2"/>
      <c r="J20" s="2"/>
      <c r="K20" s="2"/>
      <c r="L20" s="2"/>
    </row>
    <row r="21" spans="7:12" x14ac:dyDescent="0.3">
      <c r="G21" s="3"/>
      <c r="H21" s="2"/>
      <c r="I21" s="2"/>
      <c r="J21" s="2"/>
      <c r="K21" s="2"/>
      <c r="L21" s="2"/>
    </row>
    <row r="22" spans="7:12" x14ac:dyDescent="0.3">
      <c r="G22" s="3"/>
      <c r="H22" s="2"/>
      <c r="I22" s="2"/>
      <c r="J22" s="2"/>
      <c r="K22" s="2"/>
      <c r="L22" s="2"/>
    </row>
    <row r="23" spans="7:12" x14ac:dyDescent="0.3">
      <c r="G23" s="3"/>
      <c r="H23" s="2"/>
      <c r="I23" s="2"/>
      <c r="J23" s="2"/>
      <c r="K23" s="2"/>
      <c r="L23" s="2"/>
    </row>
    <row r="24" spans="7:12" x14ac:dyDescent="0.3">
      <c r="G24" s="3"/>
      <c r="H24" s="2"/>
      <c r="I24" s="2"/>
      <c r="J24" s="2"/>
      <c r="K24" s="2"/>
      <c r="L24" s="2"/>
    </row>
    <row r="25" spans="7:12" x14ac:dyDescent="0.3">
      <c r="G25" s="3"/>
      <c r="H25" s="2"/>
      <c r="I25" s="2"/>
      <c r="J25" s="2"/>
      <c r="K25" s="2"/>
      <c r="L25" s="2"/>
    </row>
    <row r="26" spans="7:12" x14ac:dyDescent="0.3">
      <c r="G26" s="3"/>
      <c r="H26" s="2"/>
      <c r="I26" s="2"/>
      <c r="J26" s="2"/>
      <c r="K26" s="2"/>
      <c r="L26" s="2"/>
    </row>
    <row r="27" spans="7:12" x14ac:dyDescent="0.3">
      <c r="G27" s="3"/>
      <c r="H27" s="2"/>
      <c r="I27" s="2"/>
      <c r="J27" s="2"/>
      <c r="K27" s="2"/>
      <c r="L27" s="2"/>
    </row>
    <row r="28" spans="7:12" x14ac:dyDescent="0.3">
      <c r="G28" s="3"/>
      <c r="H28" s="2"/>
      <c r="I28" s="2"/>
      <c r="J28" s="2"/>
      <c r="K28" s="2"/>
      <c r="L28" s="2"/>
    </row>
    <row r="29" spans="7:12" x14ac:dyDescent="0.3">
      <c r="G29" s="3"/>
      <c r="H29" s="2"/>
      <c r="I29" s="2"/>
      <c r="J29" s="2"/>
      <c r="K29" s="2"/>
      <c r="L29" s="2"/>
    </row>
    <row r="30" spans="7:12" x14ac:dyDescent="0.3">
      <c r="G30" s="3"/>
      <c r="H30" s="2"/>
      <c r="I30" s="2"/>
      <c r="J30" s="2"/>
      <c r="K30" s="2"/>
      <c r="L30" s="2"/>
    </row>
    <row r="31" spans="7:12" x14ac:dyDescent="0.3">
      <c r="G31" s="3"/>
      <c r="H31" s="2"/>
      <c r="I31" s="2"/>
      <c r="J31" s="2"/>
      <c r="K31" s="2"/>
      <c r="L31" s="2"/>
    </row>
    <row r="32" spans="7:12" x14ac:dyDescent="0.3">
      <c r="G32" s="3"/>
      <c r="H32" s="2"/>
      <c r="I32" s="2"/>
      <c r="J32" s="2"/>
      <c r="K32" s="2"/>
      <c r="L32" s="2"/>
    </row>
    <row r="33" spans="7:15" x14ac:dyDescent="0.3">
      <c r="G33" s="3"/>
      <c r="H33" s="2"/>
      <c r="I33" s="2"/>
      <c r="J33" s="2"/>
      <c r="K33" s="2"/>
      <c r="L33" s="2"/>
    </row>
    <row r="35" spans="7:15" x14ac:dyDescent="0.3">
      <c r="G35" s="4"/>
      <c r="H35" s="25"/>
      <c r="I35" s="25"/>
      <c r="J35" s="25"/>
      <c r="K35" s="25"/>
      <c r="L35" s="25"/>
      <c r="M35" s="25"/>
      <c r="N35" s="25"/>
      <c r="O35" s="25"/>
    </row>
    <row r="36" spans="7:15" x14ac:dyDescent="0.3">
      <c r="G36" s="24"/>
      <c r="H36" s="25"/>
      <c r="I36" s="25"/>
      <c r="J36" s="25"/>
      <c r="K36" s="25"/>
      <c r="L36" s="25"/>
      <c r="M36" s="25"/>
      <c r="N36" s="25"/>
      <c r="O36" s="25"/>
    </row>
    <row r="37" spans="7:15" x14ac:dyDescent="0.3">
      <c r="G37" s="24"/>
      <c r="H37" s="25"/>
      <c r="I37" s="25"/>
      <c r="J37" s="25"/>
      <c r="K37" s="25"/>
      <c r="L37" s="25"/>
      <c r="M37" s="25"/>
      <c r="N37" s="25"/>
      <c r="O37" s="25"/>
    </row>
    <row r="38" spans="7:15" x14ac:dyDescent="0.3">
      <c r="G38" s="24"/>
      <c r="H38" s="25"/>
      <c r="I38" s="25"/>
      <c r="J38" s="25"/>
      <c r="K38" s="25"/>
      <c r="L38" s="25"/>
      <c r="M38" s="25"/>
      <c r="N38" s="25"/>
      <c r="O38" s="25"/>
    </row>
    <row r="39" spans="7:15" x14ac:dyDescent="0.3">
      <c r="G39" s="24"/>
      <c r="H39" s="25"/>
      <c r="I39" s="25"/>
      <c r="J39" s="25"/>
      <c r="K39" s="25"/>
      <c r="L39" s="25"/>
      <c r="M39" s="25"/>
      <c r="N39" s="25"/>
      <c r="O39" s="25"/>
    </row>
    <row r="40" spans="7:15" x14ac:dyDescent="0.3">
      <c r="G40" s="24"/>
      <c r="H40" s="25"/>
      <c r="I40" s="25"/>
      <c r="J40" s="25"/>
      <c r="K40" s="25"/>
      <c r="L40" s="25"/>
      <c r="M40" s="25"/>
      <c r="N40" s="25"/>
      <c r="O40" s="25"/>
    </row>
    <row r="41" spans="7:15" x14ac:dyDescent="0.3">
      <c r="G41" s="24"/>
      <c r="H41" s="25"/>
      <c r="I41" s="25"/>
      <c r="J41" s="25"/>
      <c r="K41" s="25"/>
      <c r="L41" s="25"/>
      <c r="M41" s="25"/>
      <c r="N41" s="25"/>
      <c r="O41" s="25"/>
    </row>
    <row r="42" spans="7:15" x14ac:dyDescent="0.3">
      <c r="G42" s="24"/>
      <c r="H42" s="25"/>
      <c r="I42" s="25"/>
      <c r="J42" s="25"/>
      <c r="K42" s="25"/>
      <c r="L42" s="25"/>
      <c r="M42" s="25"/>
      <c r="N42" s="25"/>
      <c r="O42" s="25"/>
    </row>
    <row r="43" spans="7:15" x14ac:dyDescent="0.3">
      <c r="G43" s="24"/>
      <c r="H43" s="25"/>
      <c r="I43" s="25"/>
      <c r="J43" s="25"/>
      <c r="K43" s="25"/>
      <c r="L43" s="25"/>
      <c r="M43" s="25"/>
      <c r="N43" s="25"/>
      <c r="O43" s="25"/>
    </row>
    <row r="44" spans="7:15" x14ac:dyDescent="0.3">
      <c r="G44" s="24"/>
      <c r="H44" s="25"/>
      <c r="I44" s="25"/>
      <c r="J44" s="25"/>
      <c r="K44" s="25"/>
      <c r="L44" s="25"/>
      <c r="M44" s="25"/>
      <c r="N44" s="25"/>
      <c r="O44" s="25"/>
    </row>
    <row r="45" spans="7:15" x14ac:dyDescent="0.3">
      <c r="G45" s="24"/>
      <c r="H45" s="25"/>
      <c r="I45" s="25"/>
      <c r="J45" s="25"/>
      <c r="K45" s="25"/>
      <c r="L45" s="25"/>
      <c r="M45" s="25"/>
      <c r="N45" s="25"/>
      <c r="O45" s="25"/>
    </row>
    <row r="46" spans="7:15" x14ac:dyDescent="0.3">
      <c r="G46" s="24"/>
      <c r="H46" s="25"/>
      <c r="I46" s="25"/>
      <c r="J46" s="25"/>
      <c r="K46" s="25"/>
      <c r="L46" s="25"/>
      <c r="M46" s="25"/>
      <c r="N46" s="25"/>
      <c r="O46" s="25"/>
    </row>
    <row r="47" spans="7:15" x14ac:dyDescent="0.3">
      <c r="G47" s="24"/>
      <c r="H47" s="25"/>
      <c r="I47" s="25"/>
      <c r="J47" s="25"/>
      <c r="K47" s="25"/>
      <c r="L47" s="25"/>
      <c r="M47" s="25"/>
      <c r="N47" s="25"/>
      <c r="O47" s="25"/>
    </row>
    <row r="48" spans="7:15" x14ac:dyDescent="0.3">
      <c r="G48" s="24"/>
      <c r="H48" s="25"/>
      <c r="I48" s="25"/>
      <c r="J48" s="25"/>
      <c r="K48" s="25"/>
      <c r="L48" s="25"/>
      <c r="M48" s="25"/>
      <c r="N48" s="25"/>
      <c r="O48" s="25"/>
    </row>
    <row r="49" spans="7:15" x14ac:dyDescent="0.3">
      <c r="G49" s="24"/>
      <c r="H49" s="25"/>
      <c r="I49" s="25"/>
      <c r="J49" s="25"/>
      <c r="K49" s="25"/>
      <c r="L49" s="25"/>
      <c r="M49" s="25"/>
      <c r="N49" s="25"/>
      <c r="O49" s="25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B2FBB-61A1-414F-89A8-30EE65BA464F}">
  <dimension ref="A1:O49"/>
  <sheetViews>
    <sheetView workbookViewId="0">
      <selection activeCell="B7" sqref="B7:E15"/>
    </sheetView>
  </sheetViews>
  <sheetFormatPr defaultRowHeight="14.4" x14ac:dyDescent="0.3"/>
  <cols>
    <col min="7" max="7" width="34.44140625" bestFit="1" customWidth="1"/>
    <col min="11" max="11" width="21.33203125" bestFit="1" customWidth="1"/>
  </cols>
  <sheetData>
    <row r="1" spans="1:12" ht="14.4" customHeight="1" x14ac:dyDescent="0.3">
      <c r="B1" s="30" t="s">
        <v>458</v>
      </c>
      <c r="C1" s="30"/>
      <c r="D1" s="30"/>
      <c r="E1" s="30"/>
      <c r="F1" s="1"/>
      <c r="H1" s="5" t="s">
        <v>177</v>
      </c>
      <c r="I1" s="4" t="s">
        <v>186</v>
      </c>
      <c r="J1" s="4" t="s">
        <v>187</v>
      </c>
      <c r="K1" s="5" t="s">
        <v>188</v>
      </c>
    </row>
    <row r="2" spans="1:12" x14ac:dyDescent="0.3">
      <c r="B2" s="5" t="s">
        <v>177</v>
      </c>
      <c r="C2" s="4" t="s">
        <v>186</v>
      </c>
      <c r="D2" s="4" t="s">
        <v>187</v>
      </c>
      <c r="E2" s="5" t="s">
        <v>188</v>
      </c>
      <c r="G2" s="4" t="s">
        <v>2</v>
      </c>
      <c r="H2" s="2"/>
      <c r="I2" s="2"/>
      <c r="J2" s="2"/>
      <c r="K2" s="2"/>
    </row>
    <row r="3" spans="1:12" x14ac:dyDescent="0.3">
      <c r="A3" s="21" t="s">
        <v>289</v>
      </c>
      <c r="B3" s="21">
        <f>ABS((B4-C4)/SQRT(((B6-1)*B5*B5*B6+(C6-1)*C5*C5*C6)/(B6+C6-2)))</f>
        <v>1.5425654677098675</v>
      </c>
      <c r="C3" s="21">
        <f>ABS((C4-D4)/SQRT(((C6-1)*C5*C5*C6+(D6-1)*D5*D5*D6)/(C6+D6-2)))</f>
        <v>0.67272438350425112</v>
      </c>
      <c r="D3" s="21">
        <f>ABS((D4-E4)/SQRT(((D6-1)*D5*D5*D6+(E6-1)*E5*E5*E6)/(D6+E6-2)))</f>
        <v>0.24366803637151047</v>
      </c>
      <c r="E3" s="21">
        <f>ABS((E4-B4)/SQRT(((E6-1)*E5*E5*E6+(B6-1)*B5*B5*B6)/(E6+B6-2)))</f>
        <v>0.88173309596335425</v>
      </c>
      <c r="G3" s="3" t="s">
        <v>459</v>
      </c>
      <c r="H3" s="2">
        <v>0.18079999999999999</v>
      </c>
      <c r="I3" s="2">
        <v>0.16589999999999999</v>
      </c>
      <c r="J3" s="2">
        <v>0.2276</v>
      </c>
      <c r="K3" s="2">
        <v>0.26240000000000002</v>
      </c>
    </row>
    <row r="4" spans="1:12" x14ac:dyDescent="0.3">
      <c r="A4" s="22" t="s">
        <v>288</v>
      </c>
      <c r="B4" s="22">
        <f t="shared" ref="B4:E4" si="0">AVERAGE(B7:B999)</f>
        <v>8.0396921576234863</v>
      </c>
      <c r="C4" s="22">
        <f t="shared" si="0"/>
        <v>2.6580724584767963</v>
      </c>
      <c r="D4" s="22">
        <f t="shared" si="0"/>
        <v>5.1660284990014373</v>
      </c>
      <c r="E4" s="22">
        <f t="shared" si="0"/>
        <v>4.0063119267170801</v>
      </c>
      <c r="G4" s="3" t="s">
        <v>376</v>
      </c>
      <c r="H4" s="2" t="s">
        <v>5</v>
      </c>
      <c r="I4" s="2" t="s">
        <v>5</v>
      </c>
      <c r="J4" s="2" t="s">
        <v>5</v>
      </c>
      <c r="K4" s="2">
        <v>7.4300000000000005E-2</v>
      </c>
    </row>
    <row r="5" spans="1:12" x14ac:dyDescent="0.3">
      <c r="A5" s="22" t="s">
        <v>230</v>
      </c>
      <c r="B5" s="22">
        <f t="shared" ref="B5:E5" si="1">STDEV(B7:B999)/SQRT(B6)</f>
        <v>1.4661185973234492</v>
      </c>
      <c r="C5" s="22">
        <f t="shared" si="1"/>
        <v>0.74514495274236314</v>
      </c>
      <c r="D5" s="22">
        <f t="shared" si="1"/>
        <v>1.5916335229370471</v>
      </c>
      <c r="E5" s="22">
        <f t="shared" si="1"/>
        <v>1.5812909428662625</v>
      </c>
      <c r="G5" s="3" t="s">
        <v>377</v>
      </c>
      <c r="H5" s="2" t="s">
        <v>7</v>
      </c>
      <c r="I5" s="2" t="s">
        <v>7</v>
      </c>
      <c r="J5" s="2" t="s">
        <v>7</v>
      </c>
      <c r="K5" s="2" t="s">
        <v>7</v>
      </c>
    </row>
    <row r="6" spans="1:12" x14ac:dyDescent="0.3">
      <c r="A6" s="22" t="s">
        <v>231</v>
      </c>
      <c r="B6" s="22">
        <f t="shared" ref="B6:E6" si="2">COUNT(B7:B999)</f>
        <v>9</v>
      </c>
      <c r="C6" s="22">
        <f t="shared" si="2"/>
        <v>9</v>
      </c>
      <c r="D6" s="22">
        <f t="shared" si="2"/>
        <v>9</v>
      </c>
      <c r="E6" s="22">
        <f t="shared" si="2"/>
        <v>9</v>
      </c>
      <c r="G6" s="3" t="s">
        <v>378</v>
      </c>
      <c r="H6" s="2" t="s">
        <v>9</v>
      </c>
      <c r="I6" s="2" t="s">
        <v>9</v>
      </c>
      <c r="J6" s="2" t="s">
        <v>9</v>
      </c>
      <c r="K6" s="2" t="s">
        <v>9</v>
      </c>
    </row>
    <row r="7" spans="1:12" x14ac:dyDescent="0.3">
      <c r="B7" s="10">
        <v>14.443211759811399</v>
      </c>
      <c r="C7" s="10">
        <v>2.6625988073776177</v>
      </c>
      <c r="D7" s="10">
        <v>8.9667128987517337</v>
      </c>
      <c r="E7" s="10">
        <v>2.8569447333749394</v>
      </c>
    </row>
    <row r="8" spans="1:12" x14ac:dyDescent="0.3">
      <c r="B8" s="10">
        <v>6.3657166631995006</v>
      </c>
      <c r="C8" s="10">
        <v>0.64480343895167447</v>
      </c>
      <c r="D8" s="10">
        <v>5.6368300630936714</v>
      </c>
      <c r="E8" s="10">
        <v>12.189710165025653</v>
      </c>
      <c r="G8" s="4" t="s">
        <v>76</v>
      </c>
      <c r="H8" s="2"/>
      <c r="I8" s="2"/>
      <c r="J8" s="2"/>
      <c r="K8" s="2"/>
      <c r="L8" s="2"/>
    </row>
    <row r="9" spans="1:12" x14ac:dyDescent="0.3">
      <c r="B9" s="10">
        <v>8.3350669163026136</v>
      </c>
      <c r="C9" s="10">
        <v>4.8262949864780529</v>
      </c>
      <c r="D9" s="10">
        <v>10.367545076282941</v>
      </c>
      <c r="E9" s="10">
        <v>9.9160945842868031</v>
      </c>
      <c r="G9" s="3" t="s">
        <v>421</v>
      </c>
      <c r="H9" s="2" t="s">
        <v>32</v>
      </c>
      <c r="I9" s="2"/>
      <c r="J9" s="2"/>
      <c r="K9" s="2"/>
      <c r="L9" s="2"/>
    </row>
    <row r="10" spans="1:12" x14ac:dyDescent="0.3">
      <c r="B10" s="10">
        <v>8.1958119539592289</v>
      </c>
      <c r="C10" s="10">
        <v>2.1704458775396991</v>
      </c>
      <c r="D10" s="10">
        <v>0.38136180834835676</v>
      </c>
      <c r="E10" s="10">
        <v>0</v>
      </c>
      <c r="G10" s="3" t="s">
        <v>422</v>
      </c>
      <c r="H10" s="2">
        <v>3.6749999999999998</v>
      </c>
      <c r="I10" s="2"/>
      <c r="J10" s="2"/>
      <c r="K10" s="2"/>
      <c r="L10" s="2"/>
    </row>
    <row r="11" spans="1:12" x14ac:dyDescent="0.3">
      <c r="B11" s="10">
        <v>9.5201775065871583</v>
      </c>
      <c r="C11" s="10">
        <v>1.0400055466962492</v>
      </c>
      <c r="D11" s="10">
        <v>0.15948963317384368</v>
      </c>
      <c r="E11" s="10">
        <v>0.23576728382220372</v>
      </c>
      <c r="G11" s="3" t="s">
        <v>423</v>
      </c>
      <c r="H11" s="2">
        <v>5.7000000000000002E-2</v>
      </c>
      <c r="I11" s="2"/>
      <c r="J11" s="2"/>
      <c r="K11" s="2"/>
      <c r="L11" s="2"/>
    </row>
    <row r="12" spans="1:12" x14ac:dyDescent="0.3">
      <c r="B12" s="10">
        <v>13.104978505061709</v>
      </c>
      <c r="C12" s="10">
        <v>7.1770334928229662</v>
      </c>
      <c r="D12" s="10">
        <v>6.9759378683863806</v>
      </c>
      <c r="E12" s="10">
        <v>1.7333425778270819</v>
      </c>
      <c r="G12" s="3" t="s">
        <v>424</v>
      </c>
      <c r="H12" s="2" t="s">
        <v>9</v>
      </c>
      <c r="I12" s="2"/>
      <c r="J12" s="2"/>
      <c r="K12" s="2"/>
      <c r="L12" s="2"/>
    </row>
    <row r="13" spans="1:12" x14ac:dyDescent="0.3">
      <c r="B13" s="10">
        <v>0.44379724013591287</v>
      </c>
      <c r="C13" s="10">
        <v>0</v>
      </c>
      <c r="D13" s="10">
        <v>0.24961863819165164</v>
      </c>
      <c r="E13" s="10">
        <v>0</v>
      </c>
      <c r="G13" s="3" t="s">
        <v>425</v>
      </c>
      <c r="H13" s="2" t="s">
        <v>32</v>
      </c>
      <c r="I13" s="2"/>
      <c r="J13" s="2"/>
      <c r="K13" s="2"/>
      <c r="L13" s="2"/>
    </row>
    <row r="14" spans="1:12" x14ac:dyDescent="0.3">
      <c r="B14" s="10">
        <v>8.869625520110958</v>
      </c>
      <c r="C14" s="10">
        <v>2.0385522118984882</v>
      </c>
      <c r="D14" s="10">
        <v>1.4283733185411178</v>
      </c>
      <c r="E14" s="10">
        <v>1.0470115101927611</v>
      </c>
      <c r="G14" s="3" t="s">
        <v>426</v>
      </c>
      <c r="H14" s="2">
        <v>0.58220000000000005</v>
      </c>
      <c r="I14" s="2"/>
      <c r="J14" s="2"/>
      <c r="K14" s="2"/>
      <c r="L14" s="2"/>
    </row>
    <row r="15" spans="1:12" x14ac:dyDescent="0.3">
      <c r="B15" s="10">
        <v>3.0788433534428958</v>
      </c>
      <c r="C15" s="10">
        <v>3.3629177645264177</v>
      </c>
      <c r="D15" s="10">
        <v>12.328387186243239</v>
      </c>
      <c r="E15" s="10">
        <v>8.0779364859242833</v>
      </c>
      <c r="G15" s="3" t="s">
        <v>427</v>
      </c>
      <c r="H15" s="2">
        <v>0.31469999999999998</v>
      </c>
      <c r="I15" s="2"/>
      <c r="J15" s="2"/>
      <c r="K15" s="2"/>
      <c r="L15" s="2"/>
    </row>
    <row r="16" spans="1:12" x14ac:dyDescent="0.3">
      <c r="G16" s="3"/>
      <c r="H16" s="2"/>
      <c r="I16" s="2"/>
      <c r="J16" s="2"/>
      <c r="K16" s="2"/>
      <c r="L16" s="2"/>
    </row>
    <row r="17" spans="7:12" x14ac:dyDescent="0.3">
      <c r="G17" s="3" t="s">
        <v>82</v>
      </c>
      <c r="H17" s="2"/>
      <c r="I17" s="2"/>
      <c r="J17" s="2"/>
      <c r="K17" s="2"/>
      <c r="L17" s="2"/>
    </row>
    <row r="18" spans="7:12" x14ac:dyDescent="0.3">
      <c r="G18" s="3" t="s">
        <v>422</v>
      </c>
      <c r="H18" s="2">
        <v>2.4209999999999998</v>
      </c>
      <c r="I18" s="2"/>
      <c r="J18" s="2"/>
      <c r="K18" s="2"/>
      <c r="L18" s="2"/>
    </row>
    <row r="19" spans="7:12" x14ac:dyDescent="0.3">
      <c r="G19" s="3" t="s">
        <v>423</v>
      </c>
      <c r="H19" s="2">
        <v>4.48E-2</v>
      </c>
      <c r="I19" s="2"/>
      <c r="J19" s="2"/>
      <c r="K19" s="2"/>
      <c r="L19" s="2"/>
    </row>
    <row r="20" spans="7:12" x14ac:dyDescent="0.3">
      <c r="G20" s="3" t="s">
        <v>424</v>
      </c>
      <c r="H20" s="2" t="s">
        <v>37</v>
      </c>
      <c r="I20" s="2"/>
      <c r="J20" s="2"/>
      <c r="K20" s="2"/>
      <c r="L20" s="2"/>
    </row>
    <row r="21" spans="7:12" x14ac:dyDescent="0.3">
      <c r="G21" s="3" t="s">
        <v>428</v>
      </c>
      <c r="H21" s="2" t="s">
        <v>7</v>
      </c>
      <c r="I21" s="2"/>
      <c r="J21" s="2"/>
      <c r="K21" s="2"/>
      <c r="L21" s="2"/>
    </row>
    <row r="22" spans="7:12" x14ac:dyDescent="0.3">
      <c r="G22" s="3" t="s">
        <v>427</v>
      </c>
      <c r="H22" s="2">
        <v>0.35610000000000003</v>
      </c>
      <c r="I22" s="2"/>
      <c r="J22" s="2"/>
      <c r="K22" s="2"/>
      <c r="L22" s="2"/>
    </row>
    <row r="23" spans="7:12" x14ac:dyDescent="0.3">
      <c r="G23" s="3"/>
      <c r="H23" s="2"/>
      <c r="I23" s="2"/>
      <c r="J23" s="2"/>
      <c r="K23" s="2"/>
      <c r="L23" s="2"/>
    </row>
    <row r="24" spans="7:12" x14ac:dyDescent="0.3">
      <c r="G24" s="3" t="s">
        <v>84</v>
      </c>
      <c r="H24" s="2" t="s">
        <v>85</v>
      </c>
      <c r="I24" s="2" t="s">
        <v>86</v>
      </c>
      <c r="J24" s="2" t="s">
        <v>87</v>
      </c>
      <c r="K24" s="2" t="s">
        <v>88</v>
      </c>
      <c r="L24" s="2" t="s">
        <v>4</v>
      </c>
    </row>
    <row r="25" spans="7:12" x14ac:dyDescent="0.3">
      <c r="G25" s="3" t="s">
        <v>429</v>
      </c>
      <c r="H25" s="2">
        <v>141.6</v>
      </c>
      <c r="I25" s="2">
        <v>3</v>
      </c>
      <c r="J25" s="2">
        <v>47.21</v>
      </c>
      <c r="K25" s="2" t="s">
        <v>478</v>
      </c>
      <c r="L25" s="2" t="s">
        <v>479</v>
      </c>
    </row>
    <row r="26" spans="7:12" x14ac:dyDescent="0.3">
      <c r="G26" s="3" t="s">
        <v>432</v>
      </c>
      <c r="H26" s="2">
        <v>248.9</v>
      </c>
      <c r="I26" s="2">
        <v>8</v>
      </c>
      <c r="J26" s="2">
        <v>31.11</v>
      </c>
      <c r="K26" s="2" t="s">
        <v>480</v>
      </c>
      <c r="L26" s="2" t="s">
        <v>481</v>
      </c>
    </row>
    <row r="27" spans="7:12" x14ac:dyDescent="0.3">
      <c r="G27" s="3" t="s">
        <v>435</v>
      </c>
      <c r="H27" s="2">
        <v>308.3</v>
      </c>
      <c r="I27" s="2">
        <v>24</v>
      </c>
      <c r="J27" s="2">
        <v>12.85</v>
      </c>
      <c r="K27" s="2"/>
      <c r="L27" s="2"/>
    </row>
    <row r="28" spans="7:12" x14ac:dyDescent="0.3">
      <c r="G28" s="3" t="s">
        <v>436</v>
      </c>
      <c r="H28" s="2">
        <v>698.8</v>
      </c>
      <c r="I28" s="2">
        <v>35</v>
      </c>
      <c r="J28" s="2"/>
      <c r="K28" s="2"/>
      <c r="L28" s="2"/>
    </row>
    <row r="29" spans="7:12" x14ac:dyDescent="0.3">
      <c r="G29" s="3"/>
      <c r="H29" s="2"/>
      <c r="I29" s="2"/>
      <c r="J29" s="2"/>
      <c r="K29" s="2"/>
      <c r="L29" s="2"/>
    </row>
    <row r="30" spans="7:12" x14ac:dyDescent="0.3">
      <c r="G30" s="3" t="s">
        <v>55</v>
      </c>
      <c r="H30" s="2"/>
      <c r="I30" s="2"/>
      <c r="J30" s="2"/>
      <c r="K30" s="2"/>
      <c r="L30" s="2"/>
    </row>
    <row r="31" spans="7:12" x14ac:dyDescent="0.3">
      <c r="G31" s="3" t="s">
        <v>476</v>
      </c>
      <c r="H31" s="2">
        <v>4</v>
      </c>
      <c r="I31" s="2"/>
      <c r="J31" s="2"/>
      <c r="K31" s="2"/>
      <c r="L31" s="2"/>
    </row>
    <row r="32" spans="7:12" x14ac:dyDescent="0.3">
      <c r="G32" s="3" t="s">
        <v>477</v>
      </c>
      <c r="H32" s="2">
        <v>9</v>
      </c>
      <c r="I32" s="2"/>
      <c r="J32" s="2"/>
      <c r="K32" s="2"/>
      <c r="L32" s="2"/>
    </row>
    <row r="33" spans="7:15" x14ac:dyDescent="0.3">
      <c r="G33" s="3" t="s">
        <v>482</v>
      </c>
      <c r="H33" s="2">
        <v>0</v>
      </c>
      <c r="I33" s="2"/>
      <c r="J33" s="2"/>
      <c r="K33" s="2"/>
      <c r="L33" s="2"/>
    </row>
    <row r="35" spans="7:15" x14ac:dyDescent="0.3">
      <c r="G35" s="4"/>
      <c r="H35" s="25"/>
      <c r="I35" s="25"/>
      <c r="J35" s="25"/>
      <c r="K35" s="25"/>
      <c r="L35" s="25"/>
      <c r="M35" s="25"/>
      <c r="N35" s="25"/>
      <c r="O35" s="25"/>
    </row>
    <row r="36" spans="7:15" x14ac:dyDescent="0.3">
      <c r="G36" s="24"/>
      <c r="H36" s="25"/>
      <c r="I36" s="25"/>
      <c r="J36" s="25"/>
      <c r="K36" s="25"/>
      <c r="L36" s="25"/>
      <c r="M36" s="25"/>
      <c r="N36" s="25"/>
      <c r="O36" s="25"/>
    </row>
    <row r="37" spans="7:15" x14ac:dyDescent="0.3">
      <c r="G37" s="24"/>
      <c r="H37" s="25"/>
      <c r="I37" s="25"/>
      <c r="J37" s="25"/>
      <c r="K37" s="25"/>
      <c r="L37" s="25"/>
      <c r="M37" s="25"/>
      <c r="N37" s="25"/>
      <c r="O37" s="25"/>
    </row>
    <row r="38" spans="7:15" x14ac:dyDescent="0.3">
      <c r="G38" s="24"/>
      <c r="H38" s="25"/>
      <c r="I38" s="25"/>
      <c r="J38" s="25"/>
      <c r="K38" s="25"/>
      <c r="L38" s="25"/>
      <c r="M38" s="25"/>
      <c r="N38" s="25"/>
      <c r="O38" s="25"/>
    </row>
    <row r="39" spans="7:15" x14ac:dyDescent="0.3">
      <c r="G39" s="24"/>
      <c r="H39" s="25"/>
      <c r="I39" s="25"/>
      <c r="J39" s="25"/>
      <c r="K39" s="25"/>
      <c r="L39" s="25"/>
      <c r="M39" s="25"/>
      <c r="N39" s="25"/>
      <c r="O39" s="25"/>
    </row>
    <row r="40" spans="7:15" x14ac:dyDescent="0.3">
      <c r="G40" s="24"/>
      <c r="H40" s="25"/>
      <c r="I40" s="25"/>
      <c r="J40" s="25"/>
      <c r="K40" s="25"/>
      <c r="L40" s="25"/>
      <c r="M40" s="25"/>
      <c r="N40" s="25"/>
      <c r="O40" s="25"/>
    </row>
    <row r="41" spans="7:15" x14ac:dyDescent="0.3">
      <c r="G41" s="24"/>
      <c r="H41" s="25"/>
      <c r="I41" s="25"/>
      <c r="J41" s="25"/>
      <c r="K41" s="25"/>
      <c r="L41" s="25"/>
      <c r="M41" s="25"/>
      <c r="N41" s="25"/>
      <c r="O41" s="25"/>
    </row>
    <row r="42" spans="7:15" x14ac:dyDescent="0.3">
      <c r="G42" s="24"/>
      <c r="H42" s="25"/>
      <c r="I42" s="25"/>
      <c r="J42" s="25"/>
      <c r="K42" s="25"/>
      <c r="L42" s="25"/>
      <c r="M42" s="25"/>
      <c r="N42" s="25"/>
      <c r="O42" s="25"/>
    </row>
    <row r="43" spans="7:15" x14ac:dyDescent="0.3">
      <c r="G43" s="24"/>
      <c r="H43" s="25"/>
      <c r="I43" s="25"/>
      <c r="J43" s="25"/>
      <c r="K43" s="25"/>
      <c r="L43" s="25"/>
      <c r="M43" s="25"/>
      <c r="N43" s="25"/>
      <c r="O43" s="25"/>
    </row>
    <row r="44" spans="7:15" x14ac:dyDescent="0.3">
      <c r="G44" s="24"/>
      <c r="H44" s="25"/>
      <c r="I44" s="25"/>
      <c r="J44" s="25"/>
      <c r="K44" s="25"/>
      <c r="L44" s="25"/>
      <c r="M44" s="25"/>
      <c r="N44" s="25"/>
      <c r="O44" s="25"/>
    </row>
    <row r="45" spans="7:15" x14ac:dyDescent="0.3">
      <c r="G45" s="24"/>
      <c r="H45" s="25"/>
      <c r="I45" s="25"/>
      <c r="J45" s="25"/>
      <c r="K45" s="25"/>
      <c r="L45" s="25"/>
      <c r="M45" s="25"/>
      <c r="N45" s="25"/>
      <c r="O45" s="25"/>
    </row>
    <row r="46" spans="7:15" x14ac:dyDescent="0.3">
      <c r="G46" s="24"/>
      <c r="H46" s="25"/>
      <c r="I46" s="25"/>
      <c r="J46" s="25"/>
      <c r="K46" s="25"/>
      <c r="L46" s="25"/>
      <c r="M46" s="25"/>
      <c r="N46" s="25"/>
      <c r="O46" s="25"/>
    </row>
    <row r="47" spans="7:15" x14ac:dyDescent="0.3">
      <c r="G47" s="24"/>
      <c r="H47" s="25"/>
      <c r="I47" s="25"/>
      <c r="J47" s="25"/>
      <c r="K47" s="25"/>
      <c r="L47" s="25"/>
      <c r="M47" s="25"/>
      <c r="N47" s="25"/>
      <c r="O47" s="25"/>
    </row>
    <row r="48" spans="7:15" x14ac:dyDescent="0.3">
      <c r="G48" s="24"/>
      <c r="H48" s="25"/>
      <c r="I48" s="25"/>
      <c r="J48" s="25"/>
      <c r="K48" s="25"/>
      <c r="L48" s="25"/>
      <c r="M48" s="25"/>
      <c r="N48" s="25"/>
      <c r="O48" s="25"/>
    </row>
    <row r="49" spans="7:15" x14ac:dyDescent="0.3">
      <c r="G49" s="24"/>
      <c r="H49" s="25"/>
      <c r="I49" s="25"/>
      <c r="J49" s="25"/>
      <c r="K49" s="25"/>
      <c r="L49" s="25"/>
      <c r="M49" s="25"/>
      <c r="N49" s="25"/>
      <c r="O49" s="25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19081-0082-47BD-830B-B8D109C66093}">
  <dimension ref="A1:O49"/>
  <sheetViews>
    <sheetView workbookViewId="0">
      <selection activeCell="B7" sqref="B7:E12"/>
    </sheetView>
  </sheetViews>
  <sheetFormatPr defaultRowHeight="14.4" x14ac:dyDescent="0.3"/>
  <cols>
    <col min="7" max="7" width="34.44140625" bestFit="1" customWidth="1"/>
    <col min="11" max="11" width="7.88671875" bestFit="1" customWidth="1"/>
  </cols>
  <sheetData>
    <row r="1" spans="1:12" ht="14.4" customHeight="1" x14ac:dyDescent="0.3">
      <c r="B1" s="30" t="s">
        <v>458</v>
      </c>
      <c r="C1" s="30"/>
      <c r="D1" s="30"/>
      <c r="E1" s="30"/>
      <c r="F1" s="1"/>
      <c r="H1" s="5" t="s">
        <v>177</v>
      </c>
      <c r="I1" s="5" t="s">
        <v>178</v>
      </c>
      <c r="J1" s="5" t="s">
        <v>179</v>
      </c>
      <c r="K1" s="5" t="s">
        <v>180</v>
      </c>
    </row>
    <row r="2" spans="1:12" x14ac:dyDescent="0.3">
      <c r="B2" s="5" t="s">
        <v>177</v>
      </c>
      <c r="C2" s="5" t="s">
        <v>178</v>
      </c>
      <c r="D2" s="5" t="s">
        <v>179</v>
      </c>
      <c r="E2" s="5" t="s">
        <v>180</v>
      </c>
      <c r="G2" s="4" t="s">
        <v>2</v>
      </c>
      <c r="H2" s="2"/>
      <c r="I2" s="2"/>
      <c r="J2" s="2"/>
      <c r="K2" s="2"/>
    </row>
    <row r="3" spans="1:12" x14ac:dyDescent="0.3">
      <c r="A3" s="21" t="s">
        <v>289</v>
      </c>
      <c r="B3" s="21">
        <f>ABS((B4-C4)/SQRT(((B6-1)*B5*B5*B6+(C6-1)*C5*C5*C6)/(B6+C6-2)))</f>
        <v>1.7422807174004444</v>
      </c>
      <c r="C3" s="21">
        <f>ABS((C4-D4)/SQRT(((C6-1)*C5*C5*C6+(D6-1)*D5*D5*D6)/(C6+D6-2)))</f>
        <v>0.68362025674532978</v>
      </c>
      <c r="D3" s="21">
        <f>ABS((D4-E4)/SQRT(((D6-1)*D5*D5*D6+(E6-1)*E5*E5*E6)/(D6+E6-2)))</f>
        <v>0.19080372908678425</v>
      </c>
      <c r="E3" s="21">
        <f>ABS((E4-B4)/SQRT(((E6-1)*E5*E5*E6+(B6-1)*B5*B5*B6)/(E6+B6-2)))</f>
        <v>8.2797167784466427E-2</v>
      </c>
      <c r="G3" s="3" t="s">
        <v>459</v>
      </c>
      <c r="H3" s="2">
        <v>0.22359999999999999</v>
      </c>
      <c r="I3" s="2">
        <v>0.25440000000000002</v>
      </c>
      <c r="J3" s="2">
        <v>0.28410000000000002</v>
      </c>
      <c r="K3" s="2">
        <v>0.32569999999999999</v>
      </c>
    </row>
    <row r="4" spans="1:12" x14ac:dyDescent="0.3">
      <c r="A4" s="22" t="s">
        <v>288</v>
      </c>
      <c r="B4" s="22">
        <f t="shared" ref="B4:E4" si="0">AVERAGE(B7:B999)</f>
        <v>3.5766935648425178</v>
      </c>
      <c r="C4" s="22">
        <f t="shared" si="0"/>
        <v>0.6774529337798082</v>
      </c>
      <c r="D4" s="22">
        <f t="shared" si="0"/>
        <v>2.6566306267824893</v>
      </c>
      <c r="E4" s="22">
        <f t="shared" si="0"/>
        <v>3.349075806652499</v>
      </c>
      <c r="G4" s="3" t="s">
        <v>376</v>
      </c>
      <c r="H4" s="2" t="s">
        <v>5</v>
      </c>
      <c r="I4" s="2" t="s">
        <v>5</v>
      </c>
      <c r="J4" s="2" t="s">
        <v>5</v>
      </c>
      <c r="K4" s="2">
        <v>4.58E-2</v>
      </c>
    </row>
    <row r="5" spans="1:12" x14ac:dyDescent="0.3">
      <c r="A5" s="22" t="s">
        <v>230</v>
      </c>
      <c r="B5" s="22">
        <f t="shared" ref="B5:E5" si="1">STDEV(B7:B999)/SQRT(B6)</f>
        <v>0.89215235168273488</v>
      </c>
      <c r="C5" s="22">
        <f t="shared" si="1"/>
        <v>0.35648838064145755</v>
      </c>
      <c r="D5" s="22">
        <f t="shared" si="1"/>
        <v>1.6330538975907385</v>
      </c>
      <c r="E5" s="22">
        <f t="shared" si="1"/>
        <v>1.312725868773966</v>
      </c>
      <c r="G5" s="3" t="s">
        <v>377</v>
      </c>
      <c r="H5" s="2" t="s">
        <v>7</v>
      </c>
      <c r="I5" s="2" t="s">
        <v>7</v>
      </c>
      <c r="J5" s="2" t="s">
        <v>7</v>
      </c>
      <c r="K5" s="2" t="s">
        <v>32</v>
      </c>
    </row>
    <row r="6" spans="1:12" x14ac:dyDescent="0.3">
      <c r="A6" s="22" t="s">
        <v>231</v>
      </c>
      <c r="B6" s="22">
        <f t="shared" ref="B6:E6" si="2">COUNT(B7:B999)</f>
        <v>6</v>
      </c>
      <c r="C6" s="22">
        <f t="shared" si="2"/>
        <v>6</v>
      </c>
      <c r="D6" s="22">
        <f t="shared" si="2"/>
        <v>6</v>
      </c>
      <c r="E6" s="22">
        <f t="shared" si="2"/>
        <v>6</v>
      </c>
      <c r="G6" s="3" t="s">
        <v>378</v>
      </c>
      <c r="H6" s="2" t="s">
        <v>9</v>
      </c>
      <c r="I6" s="2" t="s">
        <v>9</v>
      </c>
      <c r="J6" s="2" t="s">
        <v>9</v>
      </c>
      <c r="K6" s="2" t="s">
        <v>37</v>
      </c>
    </row>
    <row r="7" spans="1:12" x14ac:dyDescent="0.3">
      <c r="B7">
        <v>2.0732214672028846</v>
      </c>
      <c r="C7">
        <v>7.6267073424391596E-2</v>
      </c>
      <c r="D7">
        <v>0</v>
      </c>
      <c r="E7">
        <v>3.4109816971713807</v>
      </c>
    </row>
    <row r="8" spans="1:12" x14ac:dyDescent="0.3">
      <c r="B8">
        <v>6.0666990223947863</v>
      </c>
      <c r="C8">
        <v>2.144046627810158</v>
      </c>
      <c r="D8">
        <v>4.4512237398599463</v>
      </c>
      <c r="E8" s="10">
        <v>9.513903335413632</v>
      </c>
      <c r="G8" s="4" t="s">
        <v>51</v>
      </c>
      <c r="H8" s="2"/>
      <c r="I8" s="2"/>
      <c r="J8" s="2"/>
      <c r="K8" s="2"/>
      <c r="L8" s="2"/>
    </row>
    <row r="9" spans="1:12" x14ac:dyDescent="0.3">
      <c r="B9">
        <v>4.5281187157617362</v>
      </c>
      <c r="C9">
        <v>0.54777423380945778</v>
      </c>
      <c r="D9">
        <v>10.020109562443658</v>
      </c>
      <c r="E9">
        <v>2.6069472370519313</v>
      </c>
      <c r="G9" s="3" t="s">
        <v>423</v>
      </c>
      <c r="H9" s="2">
        <v>5.5800000000000002E-2</v>
      </c>
      <c r="I9" s="2"/>
      <c r="J9" s="2"/>
      <c r="K9" s="2"/>
      <c r="L9" s="2"/>
    </row>
    <row r="10" spans="1:12" x14ac:dyDescent="0.3">
      <c r="B10">
        <v>4.8883649979198447</v>
      </c>
      <c r="C10">
        <v>6.9333703113083275E-3</v>
      </c>
      <c r="D10">
        <v>0</v>
      </c>
      <c r="E10">
        <v>2.0456279037514733</v>
      </c>
      <c r="G10" s="3" t="s">
        <v>460</v>
      </c>
      <c r="H10" s="2" t="s">
        <v>36</v>
      </c>
      <c r="I10" s="2"/>
      <c r="J10" s="2"/>
      <c r="K10" s="2"/>
      <c r="L10" s="2"/>
    </row>
    <row r="11" spans="1:12" x14ac:dyDescent="0.3">
      <c r="B11">
        <v>1.3866740622616655E-2</v>
      </c>
      <c r="C11">
        <v>0</v>
      </c>
      <c r="D11">
        <v>6.9333703113083275E-3</v>
      </c>
      <c r="E11">
        <v>2.419914020246845</v>
      </c>
      <c r="G11" s="3" t="s">
        <v>424</v>
      </c>
      <c r="H11" s="2" t="s">
        <v>9</v>
      </c>
      <c r="I11" s="2"/>
      <c r="J11" s="2"/>
      <c r="K11" s="2"/>
      <c r="L11" s="2"/>
    </row>
    <row r="12" spans="1:12" x14ac:dyDescent="0.3">
      <c r="B12">
        <v>3.8898904451532381</v>
      </c>
      <c r="C12">
        <v>1.2896962973235335</v>
      </c>
      <c r="D12">
        <v>1.4615170880800223</v>
      </c>
      <c r="E12">
        <v>9.7080646279730953E-2</v>
      </c>
      <c r="G12" s="3" t="s">
        <v>461</v>
      </c>
      <c r="H12" s="2" t="s">
        <v>32</v>
      </c>
      <c r="I12" s="2"/>
      <c r="J12" s="2"/>
      <c r="K12" s="2"/>
      <c r="L12" s="2"/>
    </row>
    <row r="13" spans="1:12" x14ac:dyDescent="0.3">
      <c r="G13" s="3" t="s">
        <v>462</v>
      </c>
      <c r="H13" s="2">
        <v>4</v>
      </c>
      <c r="I13" s="2"/>
      <c r="J13" s="2"/>
      <c r="K13" s="2"/>
      <c r="L13" s="2"/>
    </row>
    <row r="14" spans="1:12" x14ac:dyDescent="0.3">
      <c r="G14" s="3" t="s">
        <v>463</v>
      </c>
      <c r="H14" s="2">
        <v>7.4</v>
      </c>
      <c r="I14" s="2"/>
      <c r="J14" s="2"/>
      <c r="K14" s="2"/>
      <c r="L14" s="2"/>
    </row>
    <row r="15" spans="1:12" x14ac:dyDescent="0.3">
      <c r="G15" s="3"/>
      <c r="H15" s="2"/>
      <c r="I15" s="2"/>
      <c r="J15" s="2"/>
      <c r="K15" s="2"/>
      <c r="L15" s="2"/>
    </row>
    <row r="16" spans="1:12" x14ac:dyDescent="0.3">
      <c r="G16" s="3" t="s">
        <v>55</v>
      </c>
      <c r="H16" s="2"/>
      <c r="I16" s="2"/>
      <c r="J16" s="2"/>
      <c r="K16" s="2"/>
      <c r="L16" s="2"/>
    </row>
    <row r="17" spans="7:12" x14ac:dyDescent="0.3">
      <c r="G17" s="3" t="s">
        <v>476</v>
      </c>
      <c r="H17" s="2">
        <v>4</v>
      </c>
      <c r="I17" s="2"/>
      <c r="J17" s="2"/>
      <c r="K17" s="2"/>
      <c r="L17" s="2"/>
    </row>
    <row r="18" spans="7:12" x14ac:dyDescent="0.3">
      <c r="G18" s="3" t="s">
        <v>477</v>
      </c>
      <c r="H18" s="2">
        <v>6</v>
      </c>
      <c r="I18" s="2"/>
      <c r="J18" s="2"/>
      <c r="K18" s="2"/>
      <c r="L18" s="2"/>
    </row>
    <row r="19" spans="7:12" x14ac:dyDescent="0.3">
      <c r="G19" s="3"/>
      <c r="H19" s="2"/>
      <c r="I19" s="2"/>
      <c r="J19" s="2"/>
      <c r="K19" s="2"/>
      <c r="L19" s="2"/>
    </row>
    <row r="20" spans="7:12" x14ac:dyDescent="0.3">
      <c r="G20" s="3"/>
      <c r="H20" s="2"/>
      <c r="I20" s="2"/>
      <c r="J20" s="2"/>
      <c r="K20" s="2"/>
      <c r="L20" s="2"/>
    </row>
    <row r="21" spans="7:12" x14ac:dyDescent="0.3">
      <c r="G21" s="3"/>
      <c r="H21" s="2"/>
      <c r="I21" s="2"/>
      <c r="J21" s="2"/>
      <c r="K21" s="2"/>
      <c r="L21" s="2"/>
    </row>
    <row r="22" spans="7:12" x14ac:dyDescent="0.3">
      <c r="G22" s="3"/>
      <c r="H22" s="2"/>
      <c r="I22" s="2"/>
      <c r="J22" s="2"/>
      <c r="K22" s="2"/>
      <c r="L22" s="2"/>
    </row>
    <row r="23" spans="7:12" x14ac:dyDescent="0.3">
      <c r="G23" s="3"/>
      <c r="H23" s="2"/>
      <c r="I23" s="2"/>
      <c r="J23" s="2"/>
      <c r="K23" s="2"/>
      <c r="L23" s="2"/>
    </row>
    <row r="24" spans="7:12" x14ac:dyDescent="0.3">
      <c r="G24" s="3"/>
      <c r="H24" s="2"/>
      <c r="I24" s="2"/>
      <c r="J24" s="2"/>
      <c r="K24" s="2"/>
      <c r="L24" s="2"/>
    </row>
    <row r="25" spans="7:12" x14ac:dyDescent="0.3">
      <c r="G25" s="3"/>
      <c r="H25" s="2"/>
      <c r="I25" s="2"/>
      <c r="J25" s="2"/>
      <c r="K25" s="2"/>
      <c r="L25" s="2"/>
    </row>
    <row r="26" spans="7:12" x14ac:dyDescent="0.3">
      <c r="G26" s="3"/>
      <c r="H26" s="2"/>
      <c r="I26" s="2"/>
      <c r="J26" s="2"/>
      <c r="K26" s="2"/>
      <c r="L26" s="2"/>
    </row>
    <row r="27" spans="7:12" x14ac:dyDescent="0.3">
      <c r="G27" s="3"/>
      <c r="H27" s="2"/>
      <c r="I27" s="2"/>
      <c r="J27" s="2"/>
      <c r="K27" s="2"/>
      <c r="L27" s="2"/>
    </row>
    <row r="28" spans="7:12" x14ac:dyDescent="0.3">
      <c r="G28" s="3"/>
      <c r="H28" s="2"/>
      <c r="I28" s="2"/>
      <c r="J28" s="2"/>
      <c r="K28" s="2"/>
      <c r="L28" s="2"/>
    </row>
    <row r="29" spans="7:12" x14ac:dyDescent="0.3">
      <c r="G29" s="3"/>
      <c r="H29" s="2"/>
      <c r="I29" s="2"/>
      <c r="J29" s="2"/>
      <c r="K29" s="2"/>
      <c r="L29" s="2"/>
    </row>
    <row r="30" spans="7:12" x14ac:dyDescent="0.3">
      <c r="G30" s="3"/>
      <c r="H30" s="2"/>
      <c r="I30" s="2"/>
      <c r="J30" s="2"/>
      <c r="K30" s="2"/>
      <c r="L30" s="2"/>
    </row>
    <row r="31" spans="7:12" x14ac:dyDescent="0.3">
      <c r="G31" s="3"/>
      <c r="H31" s="2"/>
      <c r="I31" s="2"/>
      <c r="J31" s="2"/>
      <c r="K31" s="2"/>
      <c r="L31" s="2"/>
    </row>
    <row r="32" spans="7:12" x14ac:dyDescent="0.3">
      <c r="G32" s="3"/>
      <c r="H32" s="2"/>
      <c r="I32" s="2"/>
      <c r="J32" s="2"/>
      <c r="K32" s="2"/>
      <c r="L32" s="2"/>
    </row>
    <row r="33" spans="7:15" x14ac:dyDescent="0.3">
      <c r="G33" s="3"/>
      <c r="H33" s="2"/>
      <c r="I33" s="2"/>
      <c r="J33" s="2"/>
      <c r="K33" s="2"/>
      <c r="L33" s="2"/>
    </row>
    <row r="35" spans="7:15" x14ac:dyDescent="0.3">
      <c r="G35" s="4"/>
      <c r="H35" s="25"/>
      <c r="I35" s="25"/>
      <c r="J35" s="25"/>
      <c r="K35" s="25"/>
      <c r="L35" s="25"/>
      <c r="M35" s="25"/>
      <c r="N35" s="25"/>
      <c r="O35" s="25"/>
    </row>
    <row r="36" spans="7:15" x14ac:dyDescent="0.3">
      <c r="G36" s="24"/>
      <c r="H36" s="25"/>
      <c r="I36" s="25"/>
      <c r="J36" s="25"/>
      <c r="K36" s="25"/>
      <c r="L36" s="25"/>
      <c r="M36" s="25"/>
      <c r="N36" s="25"/>
      <c r="O36" s="25"/>
    </row>
    <row r="37" spans="7:15" x14ac:dyDescent="0.3">
      <c r="G37" s="24"/>
      <c r="H37" s="25"/>
      <c r="I37" s="25"/>
      <c r="J37" s="25"/>
      <c r="K37" s="25"/>
      <c r="L37" s="25"/>
      <c r="M37" s="25"/>
      <c r="N37" s="25"/>
      <c r="O37" s="25"/>
    </row>
    <row r="38" spans="7:15" x14ac:dyDescent="0.3">
      <c r="G38" s="24"/>
      <c r="H38" s="25"/>
      <c r="I38" s="25"/>
      <c r="J38" s="25"/>
      <c r="K38" s="25"/>
      <c r="L38" s="25"/>
      <c r="M38" s="25"/>
      <c r="N38" s="25"/>
      <c r="O38" s="25"/>
    </row>
    <row r="39" spans="7:15" x14ac:dyDescent="0.3">
      <c r="G39" s="24"/>
      <c r="H39" s="25"/>
      <c r="I39" s="25"/>
      <c r="J39" s="25"/>
      <c r="K39" s="25"/>
      <c r="L39" s="25"/>
      <c r="M39" s="25"/>
      <c r="N39" s="25"/>
      <c r="O39" s="25"/>
    </row>
    <row r="40" spans="7:15" x14ac:dyDescent="0.3">
      <c r="G40" s="24"/>
      <c r="H40" s="25"/>
      <c r="I40" s="25"/>
      <c r="J40" s="25"/>
      <c r="K40" s="25"/>
      <c r="L40" s="25"/>
      <c r="M40" s="25"/>
      <c r="N40" s="25"/>
      <c r="O40" s="25"/>
    </row>
    <row r="41" spans="7:15" x14ac:dyDescent="0.3">
      <c r="G41" s="24"/>
      <c r="H41" s="25"/>
      <c r="I41" s="25"/>
      <c r="J41" s="25"/>
      <c r="K41" s="25"/>
      <c r="L41" s="25"/>
      <c r="M41" s="25"/>
      <c r="N41" s="25"/>
      <c r="O41" s="25"/>
    </row>
    <row r="42" spans="7:15" x14ac:dyDescent="0.3">
      <c r="G42" s="24"/>
      <c r="H42" s="25"/>
      <c r="I42" s="25"/>
      <c r="J42" s="25"/>
      <c r="K42" s="25"/>
      <c r="L42" s="25"/>
      <c r="M42" s="25"/>
      <c r="N42" s="25"/>
      <c r="O42" s="25"/>
    </row>
    <row r="43" spans="7:15" x14ac:dyDescent="0.3">
      <c r="G43" s="24"/>
      <c r="H43" s="25"/>
      <c r="I43" s="25"/>
      <c r="J43" s="25"/>
      <c r="K43" s="25"/>
      <c r="L43" s="25"/>
      <c r="M43" s="25"/>
      <c r="N43" s="25"/>
      <c r="O43" s="25"/>
    </row>
    <row r="44" spans="7:15" x14ac:dyDescent="0.3">
      <c r="G44" s="24"/>
      <c r="H44" s="25"/>
      <c r="I44" s="25"/>
      <c r="J44" s="25"/>
      <c r="K44" s="25"/>
      <c r="L44" s="25"/>
      <c r="M44" s="25"/>
      <c r="N44" s="25"/>
      <c r="O44" s="25"/>
    </row>
    <row r="45" spans="7:15" x14ac:dyDescent="0.3">
      <c r="G45" s="24"/>
      <c r="H45" s="25"/>
      <c r="I45" s="25"/>
      <c r="J45" s="25"/>
      <c r="K45" s="25"/>
      <c r="L45" s="25"/>
      <c r="M45" s="25"/>
      <c r="N45" s="25"/>
      <c r="O45" s="25"/>
    </row>
    <row r="46" spans="7:15" x14ac:dyDescent="0.3">
      <c r="G46" s="24"/>
      <c r="H46" s="25"/>
      <c r="I46" s="25"/>
      <c r="J46" s="25"/>
      <c r="K46" s="25"/>
      <c r="L46" s="25"/>
      <c r="M46" s="25"/>
      <c r="N46" s="25"/>
      <c r="O46" s="25"/>
    </row>
    <row r="47" spans="7:15" x14ac:dyDescent="0.3">
      <c r="G47" s="24"/>
      <c r="H47" s="25"/>
      <c r="I47" s="25"/>
      <c r="J47" s="25"/>
      <c r="K47" s="25"/>
      <c r="L47" s="25"/>
      <c r="M47" s="25"/>
      <c r="N47" s="25"/>
      <c r="O47" s="25"/>
    </row>
    <row r="48" spans="7:15" x14ac:dyDescent="0.3">
      <c r="G48" s="24"/>
      <c r="H48" s="25"/>
      <c r="I48" s="25"/>
      <c r="J48" s="25"/>
      <c r="K48" s="25"/>
      <c r="L48" s="25"/>
      <c r="M48" s="25"/>
      <c r="N48" s="25"/>
      <c r="O48" s="25"/>
    </row>
    <row r="49" spans="7:15" x14ac:dyDescent="0.3">
      <c r="G49" s="24"/>
      <c r="H49" s="25"/>
      <c r="I49" s="25"/>
      <c r="J49" s="25"/>
      <c r="K49" s="25"/>
      <c r="L49" s="25"/>
      <c r="M49" s="25"/>
      <c r="N49" s="25"/>
      <c r="O49" s="25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8F4D8-2960-4A13-A31C-85C1A2860616}">
  <dimension ref="A1:G30"/>
  <sheetViews>
    <sheetView workbookViewId="0">
      <selection activeCell="C9" sqref="C9"/>
    </sheetView>
  </sheetViews>
  <sheetFormatPr defaultRowHeight="14.4" x14ac:dyDescent="0.3"/>
  <cols>
    <col min="2" max="2" width="12" bestFit="1" customWidth="1"/>
    <col min="5" max="5" width="35.44140625" bestFit="1" customWidth="1"/>
  </cols>
  <sheetData>
    <row r="1" spans="1:7" ht="29.4" customHeight="1" x14ac:dyDescent="0.3">
      <c r="B1" s="29" t="s">
        <v>485</v>
      </c>
      <c r="C1" s="30"/>
      <c r="D1" s="1"/>
      <c r="E1" s="1"/>
      <c r="F1" s="5" t="s">
        <v>0</v>
      </c>
      <c r="G1" s="1" t="s">
        <v>1</v>
      </c>
    </row>
    <row r="2" spans="1:7" x14ac:dyDescent="0.3">
      <c r="B2" s="5" t="s">
        <v>483</v>
      </c>
      <c r="C2" s="1" t="s">
        <v>484</v>
      </c>
      <c r="E2" s="4" t="s">
        <v>2</v>
      </c>
      <c r="F2" s="2"/>
      <c r="G2" s="2"/>
    </row>
    <row r="3" spans="1:7" x14ac:dyDescent="0.3">
      <c r="A3" s="21" t="s">
        <v>289</v>
      </c>
      <c r="B3" s="31">
        <f>ABS(B4-C4)/SQRT(((B6-1)*B5*B5*B6+(C6-1)*C5*C5*C6)/(B6+C6-2))</f>
        <v>0.41083963535551438</v>
      </c>
      <c r="C3" s="31"/>
      <c r="E3" s="3" t="s">
        <v>459</v>
      </c>
      <c r="F3" s="2">
        <v>0.1769</v>
      </c>
      <c r="G3" s="2">
        <v>0.20630000000000001</v>
      </c>
    </row>
    <row r="4" spans="1:7" x14ac:dyDescent="0.3">
      <c r="A4" s="22" t="s">
        <v>288</v>
      </c>
      <c r="B4" s="22">
        <f t="shared" ref="B4:C4" si="0">AVERAGE(B7:B999)</f>
        <v>28.765769253101588</v>
      </c>
      <c r="C4" s="22">
        <f t="shared" si="0"/>
        <v>32.149882903981265</v>
      </c>
      <c r="E4" s="3" t="s">
        <v>376</v>
      </c>
      <c r="F4" s="2" t="s">
        <v>5</v>
      </c>
      <c r="G4" s="2" t="s">
        <v>5</v>
      </c>
    </row>
    <row r="5" spans="1:7" x14ac:dyDescent="0.3">
      <c r="A5" s="22" t="s">
        <v>230</v>
      </c>
      <c r="B5" s="22">
        <f t="shared" ref="B5:C5" si="1">STDEV(B7:B999)/SQRT(B6)</f>
        <v>2.9196735957246869</v>
      </c>
      <c r="C5" s="22">
        <f t="shared" si="1"/>
        <v>3.29560512656191</v>
      </c>
      <c r="E5" s="3" t="s">
        <v>377</v>
      </c>
      <c r="F5" s="2" t="s">
        <v>7</v>
      </c>
      <c r="G5" s="2" t="s">
        <v>7</v>
      </c>
    </row>
    <row r="6" spans="1:7" x14ac:dyDescent="0.3">
      <c r="A6" s="22" t="s">
        <v>231</v>
      </c>
      <c r="B6" s="22">
        <f t="shared" ref="B6:C6" si="2">COUNT(B7:B999)</f>
        <v>7</v>
      </c>
      <c r="C6" s="22">
        <f t="shared" si="2"/>
        <v>7</v>
      </c>
      <c r="E6" s="3" t="s">
        <v>378</v>
      </c>
      <c r="F6" s="2" t="s">
        <v>9</v>
      </c>
      <c r="G6" s="2" t="s">
        <v>9</v>
      </c>
    </row>
    <row r="7" spans="1:7" x14ac:dyDescent="0.3">
      <c r="B7">
        <v>33.278688524590166</v>
      </c>
      <c r="C7">
        <v>40.16393442622951</v>
      </c>
    </row>
    <row r="8" spans="1:7" x14ac:dyDescent="0.3">
      <c r="B8">
        <v>29.983606557377048</v>
      </c>
      <c r="C8">
        <v>32.622950819672134</v>
      </c>
      <c r="E8" s="4" t="s">
        <v>68</v>
      </c>
      <c r="F8" s="2"/>
    </row>
    <row r="9" spans="1:7" x14ac:dyDescent="0.3">
      <c r="B9">
        <v>25.16393442622951</v>
      </c>
      <c r="C9">
        <v>29.622950819672131</v>
      </c>
      <c r="E9" s="3" t="s">
        <v>376</v>
      </c>
      <c r="F9" s="2">
        <v>3.7000000000000002E-3</v>
      </c>
    </row>
    <row r="10" spans="1:7" x14ac:dyDescent="0.3">
      <c r="B10">
        <v>39.42622950819672</v>
      </c>
      <c r="C10">
        <v>42.786885245901637</v>
      </c>
      <c r="E10" s="3" t="s">
        <v>378</v>
      </c>
      <c r="F10" s="2" t="s">
        <v>33</v>
      </c>
    </row>
    <row r="11" spans="1:7" x14ac:dyDescent="0.3">
      <c r="B11">
        <v>32.966942148760332</v>
      </c>
      <c r="C11">
        <v>34.852459016393439</v>
      </c>
      <c r="E11" s="3" t="s">
        <v>379</v>
      </c>
      <c r="F11" s="2" t="s">
        <v>7</v>
      </c>
    </row>
    <row r="12" spans="1:7" x14ac:dyDescent="0.3">
      <c r="B12">
        <v>15.39344262295082</v>
      </c>
      <c r="C12">
        <v>16.229508196721312</v>
      </c>
      <c r="E12" s="3" t="s">
        <v>380</v>
      </c>
      <c r="F12" s="2" t="s">
        <v>15</v>
      </c>
    </row>
    <row r="13" spans="1:7" x14ac:dyDescent="0.3">
      <c r="B13">
        <v>25.147540983606557</v>
      </c>
      <c r="C13">
        <v>28.770491803278688</v>
      </c>
      <c r="E13" s="3" t="s">
        <v>381</v>
      </c>
      <c r="F13" s="2" t="s">
        <v>486</v>
      </c>
    </row>
    <row r="14" spans="1:7" x14ac:dyDescent="0.3">
      <c r="E14" s="3" t="s">
        <v>383</v>
      </c>
      <c r="F14" s="2">
        <v>7</v>
      </c>
    </row>
    <row r="15" spans="1:7" x14ac:dyDescent="0.3">
      <c r="E15" s="3"/>
      <c r="F15" s="2"/>
    </row>
    <row r="16" spans="1:7" x14ac:dyDescent="0.3">
      <c r="E16" s="3" t="s">
        <v>17</v>
      </c>
      <c r="F16" s="2"/>
    </row>
    <row r="17" spans="5:6" x14ac:dyDescent="0.3">
      <c r="E17" s="3" t="s">
        <v>487</v>
      </c>
      <c r="F17" s="2">
        <v>3.3839999999999999</v>
      </c>
    </row>
    <row r="18" spans="5:6" x14ac:dyDescent="0.3">
      <c r="E18" s="3" t="s">
        <v>488</v>
      </c>
      <c r="F18" s="2">
        <v>1.948</v>
      </c>
    </row>
    <row r="19" spans="5:6" x14ac:dyDescent="0.3">
      <c r="E19" s="3" t="s">
        <v>489</v>
      </c>
      <c r="F19" s="2">
        <v>0.73619999999999997</v>
      </c>
    </row>
    <row r="20" spans="5:6" x14ac:dyDescent="0.3">
      <c r="E20" s="3" t="s">
        <v>470</v>
      </c>
      <c r="F20" s="2" t="s">
        <v>490</v>
      </c>
    </row>
    <row r="21" spans="5:6" x14ac:dyDescent="0.3">
      <c r="E21" s="3" t="s">
        <v>491</v>
      </c>
      <c r="F21" s="2">
        <v>0.77880000000000005</v>
      </c>
    </row>
    <row r="22" spans="5:6" x14ac:dyDescent="0.3">
      <c r="E22" s="3"/>
      <c r="F22" s="2"/>
    </row>
    <row r="23" spans="5:6" x14ac:dyDescent="0.3">
      <c r="E23" s="3" t="s">
        <v>45</v>
      </c>
      <c r="F23" s="2"/>
    </row>
    <row r="24" spans="5:6" x14ac:dyDescent="0.3">
      <c r="E24" s="3" t="s">
        <v>492</v>
      </c>
      <c r="F24" s="2">
        <v>0.97919999999999996</v>
      </c>
    </row>
    <row r="25" spans="5:6" x14ac:dyDescent="0.3">
      <c r="E25" s="3" t="s">
        <v>404</v>
      </c>
      <c r="F25" s="2" t="s">
        <v>11</v>
      </c>
    </row>
    <row r="26" spans="5:6" x14ac:dyDescent="0.3">
      <c r="E26" s="3" t="s">
        <v>378</v>
      </c>
      <c r="F26" s="2" t="s">
        <v>12</v>
      </c>
    </row>
    <row r="27" spans="5:6" x14ac:dyDescent="0.3">
      <c r="E27" s="3" t="s">
        <v>405</v>
      </c>
      <c r="F27" s="2" t="s">
        <v>7</v>
      </c>
    </row>
    <row r="28" spans="5:6" x14ac:dyDescent="0.3">
      <c r="E28" s="3"/>
      <c r="F28" s="2"/>
    </row>
    <row r="29" spans="5:6" x14ac:dyDescent="0.3">
      <c r="E29" s="3"/>
      <c r="F29" s="2"/>
    </row>
    <row r="30" spans="5:6" x14ac:dyDescent="0.3">
      <c r="E30" s="3"/>
      <c r="F30" s="2"/>
    </row>
  </sheetData>
  <mergeCells count="2">
    <mergeCell ref="B1:C1"/>
    <mergeCell ref="B3:C3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13A6B-E5A1-44EF-91BD-8A9535FE299D}">
  <dimension ref="A1:O51"/>
  <sheetViews>
    <sheetView tabSelected="1" workbookViewId="0">
      <selection activeCell="D11" sqref="D11"/>
    </sheetView>
  </sheetViews>
  <sheetFormatPr defaultRowHeight="14.4" x14ac:dyDescent="0.3"/>
  <cols>
    <col min="2" max="2" width="12" bestFit="1" customWidth="1"/>
    <col min="3" max="3" width="14.77734375" bestFit="1" customWidth="1"/>
    <col min="4" max="5" width="12" bestFit="1" customWidth="1"/>
    <col min="6" max="6" width="14.77734375" bestFit="1" customWidth="1"/>
    <col min="7" max="7" width="12" bestFit="1" customWidth="1"/>
    <col min="9" max="9" width="35.44140625" bestFit="1" customWidth="1"/>
    <col min="10" max="10" width="12.6640625" bestFit="1" customWidth="1"/>
    <col min="11" max="11" width="14.88671875" bestFit="1" customWidth="1"/>
    <col min="12" max="12" width="10.77734375" bestFit="1" customWidth="1"/>
    <col min="13" max="13" width="11.44140625" bestFit="1" customWidth="1"/>
    <col min="14" max="14" width="14.77734375" bestFit="1" customWidth="1"/>
    <col min="15" max="15" width="10.77734375" bestFit="1" customWidth="1"/>
  </cols>
  <sheetData>
    <row r="1" spans="1:15" ht="29.4" customHeight="1" x14ac:dyDescent="0.3">
      <c r="B1" s="29" t="s">
        <v>496</v>
      </c>
      <c r="C1" s="29"/>
      <c r="D1" s="29"/>
      <c r="E1" s="29"/>
      <c r="F1" s="29"/>
      <c r="G1" s="29"/>
      <c r="H1" s="1"/>
      <c r="I1" s="1"/>
      <c r="J1" s="5" t="s">
        <v>0</v>
      </c>
      <c r="K1" s="1" t="s">
        <v>1</v>
      </c>
    </row>
    <row r="2" spans="1:15" x14ac:dyDescent="0.3">
      <c r="B2" s="34" t="s">
        <v>534</v>
      </c>
      <c r="C2" s="34"/>
      <c r="D2" s="34"/>
      <c r="E2" s="34" t="s">
        <v>300</v>
      </c>
      <c r="F2" s="34"/>
      <c r="G2" s="34"/>
      <c r="I2" s="4" t="s">
        <v>2</v>
      </c>
      <c r="J2" s="5" t="s">
        <v>493</v>
      </c>
      <c r="K2" s="1" t="s">
        <v>494</v>
      </c>
      <c r="L2" s="1" t="s">
        <v>495</v>
      </c>
      <c r="M2" s="5" t="s">
        <v>493</v>
      </c>
      <c r="N2" s="1" t="s">
        <v>494</v>
      </c>
      <c r="O2" s="1" t="s">
        <v>495</v>
      </c>
    </row>
    <row r="3" spans="1:15" x14ac:dyDescent="0.3">
      <c r="B3" s="5" t="s">
        <v>493</v>
      </c>
      <c r="C3" s="1" t="s">
        <v>494</v>
      </c>
      <c r="D3" s="1" t="s">
        <v>495</v>
      </c>
      <c r="E3" s="5" t="s">
        <v>493</v>
      </c>
      <c r="F3" s="1" t="s">
        <v>494</v>
      </c>
      <c r="G3" s="1" t="s">
        <v>495</v>
      </c>
      <c r="I3" s="3" t="s">
        <v>3</v>
      </c>
      <c r="J3" s="2">
        <v>0.14050000000000001</v>
      </c>
      <c r="K3" s="2">
        <v>0.13320000000000001</v>
      </c>
      <c r="L3">
        <v>0.17460000000000001</v>
      </c>
      <c r="M3">
        <v>0.20760000000000001</v>
      </c>
      <c r="N3">
        <v>0.14030000000000001</v>
      </c>
      <c r="O3">
        <v>0.252</v>
      </c>
    </row>
    <row r="4" spans="1:15" x14ac:dyDescent="0.3">
      <c r="A4" s="22" t="s">
        <v>288</v>
      </c>
      <c r="B4" s="22">
        <f t="shared" ref="B4:C4" si="0">AVERAGE(B7:B999)</f>
        <v>19.002352941176472</v>
      </c>
      <c r="C4" s="22">
        <f t="shared" si="0"/>
        <v>21.004000000000001</v>
      </c>
      <c r="D4" s="22">
        <f t="shared" ref="D4:G4" si="1">AVERAGE(D7:D999)</f>
        <v>16.930769230769233</v>
      </c>
      <c r="E4" s="22">
        <f t="shared" si="1"/>
        <v>23.133333333333336</v>
      </c>
      <c r="F4" s="22">
        <f t="shared" si="1"/>
        <v>18.335000000000001</v>
      </c>
      <c r="G4" s="22">
        <f t="shared" si="1"/>
        <v>16.52</v>
      </c>
      <c r="I4" s="3" t="s">
        <v>376</v>
      </c>
      <c r="J4" s="2" t="s">
        <v>5</v>
      </c>
      <c r="K4" s="2" t="s">
        <v>5</v>
      </c>
      <c r="L4" t="s">
        <v>5</v>
      </c>
      <c r="M4" t="s">
        <v>5</v>
      </c>
      <c r="N4" t="s">
        <v>5</v>
      </c>
      <c r="O4" t="s">
        <v>5</v>
      </c>
    </row>
    <row r="5" spans="1:15" x14ac:dyDescent="0.3">
      <c r="A5" s="22" t="s">
        <v>230</v>
      </c>
      <c r="B5" s="22">
        <f t="shared" ref="B5:C5" si="2">STDEV(B7:B999)/SQRT(B6)</f>
        <v>2.7363870997835056</v>
      </c>
      <c r="C5" s="22">
        <f t="shared" si="2"/>
        <v>3.8130309320655762</v>
      </c>
      <c r="D5" s="22">
        <f t="shared" ref="D5:G5" si="3">STDEV(D7:D999)/SQRT(D6)</f>
        <v>3.153556897304453</v>
      </c>
      <c r="E5" s="22">
        <f t="shared" si="3"/>
        <v>4.7147522616664475</v>
      </c>
      <c r="F5" s="22">
        <f t="shared" si="3"/>
        <v>3.8635623314357033</v>
      </c>
      <c r="G5" s="22">
        <f t="shared" si="3"/>
        <v>6.2345328614099049</v>
      </c>
      <c r="I5" s="3" t="s">
        <v>377</v>
      </c>
      <c r="J5" s="2" t="s">
        <v>7</v>
      </c>
      <c r="K5" s="2" t="s">
        <v>7</v>
      </c>
      <c r="L5" t="s">
        <v>7</v>
      </c>
      <c r="M5" t="s">
        <v>7</v>
      </c>
      <c r="N5" t="s">
        <v>7</v>
      </c>
      <c r="O5" t="s">
        <v>7</v>
      </c>
    </row>
    <row r="6" spans="1:15" x14ac:dyDescent="0.3">
      <c r="A6" s="22" t="s">
        <v>231</v>
      </c>
      <c r="B6" s="22">
        <f t="shared" ref="B6:C6" si="4">COUNT(B7:B999)</f>
        <v>17</v>
      </c>
      <c r="C6" s="22">
        <f t="shared" si="4"/>
        <v>10</v>
      </c>
      <c r="D6" s="22">
        <f t="shared" ref="D6:G6" si="5">COUNT(D7:D999)</f>
        <v>13</v>
      </c>
      <c r="E6" s="22">
        <f t="shared" si="5"/>
        <v>9</v>
      </c>
      <c r="F6" s="22">
        <f t="shared" si="5"/>
        <v>10</v>
      </c>
      <c r="G6" s="22">
        <f t="shared" si="5"/>
        <v>5</v>
      </c>
      <c r="I6" s="3" t="s">
        <v>378</v>
      </c>
      <c r="J6" s="2" t="s">
        <v>9</v>
      </c>
      <c r="K6" s="2" t="s">
        <v>9</v>
      </c>
      <c r="L6" t="s">
        <v>9</v>
      </c>
      <c r="M6" t="s">
        <v>9</v>
      </c>
      <c r="N6" t="s">
        <v>9</v>
      </c>
      <c r="O6" t="s">
        <v>9</v>
      </c>
    </row>
    <row r="7" spans="1:15" x14ac:dyDescent="0.3">
      <c r="B7" s="10">
        <v>36.839999999999996</v>
      </c>
      <c r="C7" s="10">
        <v>19</v>
      </c>
      <c r="D7" s="10">
        <v>0</v>
      </c>
      <c r="E7" s="10">
        <v>13</v>
      </c>
      <c r="F7" s="10">
        <v>6.2999999999999972</v>
      </c>
      <c r="G7" s="10">
        <v>8.3999999999999986</v>
      </c>
    </row>
    <row r="8" spans="1:15" x14ac:dyDescent="0.3">
      <c r="B8" s="10">
        <v>14.699999999999996</v>
      </c>
      <c r="C8" s="10">
        <v>16.440000000000012</v>
      </c>
      <c r="D8" s="10">
        <v>27.400000000000006</v>
      </c>
      <c r="E8" s="10">
        <v>12</v>
      </c>
      <c r="F8" s="10">
        <v>15</v>
      </c>
      <c r="G8" s="10">
        <v>3.3000000000000043</v>
      </c>
      <c r="I8" s="1" t="s">
        <v>497</v>
      </c>
    </row>
    <row r="9" spans="1:15" x14ac:dyDescent="0.3">
      <c r="B9" s="10">
        <v>0.20000000000000284</v>
      </c>
      <c r="C9" s="10">
        <v>0.40000000000000568</v>
      </c>
      <c r="D9" s="27">
        <v>7.2999999999999989</v>
      </c>
      <c r="E9" s="10">
        <v>39.299999999999997</v>
      </c>
      <c r="F9" s="10">
        <v>6.2999999999999972</v>
      </c>
      <c r="G9" s="10">
        <v>39.399999999999991</v>
      </c>
      <c r="I9" t="s">
        <v>535</v>
      </c>
    </row>
    <row r="10" spans="1:15" x14ac:dyDescent="0.3">
      <c r="B10" s="10">
        <v>22.5</v>
      </c>
      <c r="C10" s="10">
        <v>11.099999999999998</v>
      </c>
      <c r="D10" s="10">
        <v>11.600000000000001</v>
      </c>
      <c r="E10" s="10">
        <v>22.299999999999997</v>
      </c>
      <c r="F10" s="10">
        <v>0</v>
      </c>
      <c r="G10" s="10">
        <v>13.3</v>
      </c>
      <c r="I10" t="s">
        <v>498</v>
      </c>
    </row>
    <row r="11" spans="1:15" x14ac:dyDescent="0.3">
      <c r="B11" s="10">
        <v>26.299999999999997</v>
      </c>
      <c r="C11" s="10">
        <v>20</v>
      </c>
      <c r="D11" s="10">
        <v>26.099999999999994</v>
      </c>
      <c r="E11" s="10">
        <v>7.8999999999999986</v>
      </c>
      <c r="F11" s="10">
        <v>16.600000000000009</v>
      </c>
      <c r="G11" s="10">
        <v>18.200000000000003</v>
      </c>
    </row>
    <row r="12" spans="1:15" x14ac:dyDescent="0.3">
      <c r="B12" s="10">
        <v>24</v>
      </c>
      <c r="C12" s="10">
        <v>28.049999999999997</v>
      </c>
      <c r="D12" s="10">
        <v>3.3000000000000007</v>
      </c>
      <c r="E12" s="10">
        <v>42</v>
      </c>
      <c r="F12" s="10">
        <v>17.099999999999994</v>
      </c>
      <c r="G12" s="10"/>
      <c r="I12" t="s">
        <v>499</v>
      </c>
    </row>
    <row r="13" spans="1:15" x14ac:dyDescent="0.3">
      <c r="B13" s="10">
        <v>20.399999999999999</v>
      </c>
      <c r="C13" s="10">
        <v>26.699999999999996</v>
      </c>
      <c r="D13" s="10">
        <v>9.1</v>
      </c>
      <c r="E13" s="10">
        <v>41.800000000000004</v>
      </c>
      <c r="F13" s="10">
        <v>25.5</v>
      </c>
      <c r="G13" s="10"/>
    </row>
    <row r="14" spans="1:15" x14ac:dyDescent="0.3">
      <c r="B14" s="10">
        <v>4.1999999999999993</v>
      </c>
      <c r="C14" s="10">
        <v>12.299999999999997</v>
      </c>
      <c r="D14" s="10">
        <v>32.5</v>
      </c>
      <c r="E14" s="10">
        <v>19.500000000000004</v>
      </c>
      <c r="F14" s="10">
        <v>25.100000000000009</v>
      </c>
      <c r="G14" s="10"/>
      <c r="I14" t="s">
        <v>500</v>
      </c>
    </row>
    <row r="15" spans="1:15" x14ac:dyDescent="0.3">
      <c r="B15" s="10">
        <v>13.100000000000001</v>
      </c>
      <c r="C15" s="10">
        <v>41.4</v>
      </c>
      <c r="D15" s="10">
        <v>15.500000000000007</v>
      </c>
      <c r="E15" s="10">
        <v>10.399999999999999</v>
      </c>
      <c r="F15" s="10">
        <v>35.699999999999989</v>
      </c>
      <c r="G15" s="10"/>
      <c r="I15" t="s">
        <v>501</v>
      </c>
    </row>
    <row r="16" spans="1:15" x14ac:dyDescent="0.3">
      <c r="B16" s="10">
        <v>3.8000000000000003</v>
      </c>
      <c r="C16" s="10">
        <v>34.65</v>
      </c>
      <c r="D16" s="10">
        <v>31.600000000000009</v>
      </c>
      <c r="E16" s="10"/>
      <c r="F16" s="10">
        <v>35.75</v>
      </c>
      <c r="G16" s="10"/>
      <c r="I16" t="s">
        <v>502</v>
      </c>
    </row>
    <row r="17" spans="2:15" x14ac:dyDescent="0.3">
      <c r="B17" s="10">
        <v>3.8000000000000007</v>
      </c>
      <c r="C17" s="10"/>
      <c r="D17" s="10">
        <v>7</v>
      </c>
      <c r="E17" s="10"/>
      <c r="F17" s="10"/>
      <c r="G17" s="10"/>
    </row>
    <row r="18" spans="2:15" x14ac:dyDescent="0.3">
      <c r="B18" s="10">
        <v>24.100000000000009</v>
      </c>
      <c r="C18" s="10"/>
      <c r="D18" s="10">
        <v>28.5</v>
      </c>
      <c r="E18" s="10"/>
      <c r="F18" s="10"/>
      <c r="G18" s="10"/>
      <c r="I18" t="s">
        <v>503</v>
      </c>
    </row>
    <row r="19" spans="2:15" x14ac:dyDescent="0.3">
      <c r="B19" s="10">
        <v>22</v>
      </c>
      <c r="C19" s="10"/>
      <c r="D19" s="10">
        <v>20.199999999999989</v>
      </c>
      <c r="E19" s="10"/>
      <c r="F19" s="10"/>
      <c r="G19" s="10"/>
      <c r="I19" t="s">
        <v>504</v>
      </c>
    </row>
    <row r="20" spans="2:15" x14ac:dyDescent="0.3">
      <c r="B20" s="10">
        <v>39.299999999999997</v>
      </c>
      <c r="C20" s="10"/>
      <c r="D20" s="10"/>
      <c r="E20" s="10"/>
      <c r="F20" s="10"/>
      <c r="G20" s="10"/>
      <c r="I20" t="s">
        <v>505</v>
      </c>
    </row>
    <row r="21" spans="2:15" x14ac:dyDescent="0.3">
      <c r="B21" s="10">
        <v>16.799999999999997</v>
      </c>
      <c r="C21" s="10"/>
      <c r="D21" s="10"/>
      <c r="E21" s="10"/>
      <c r="F21" s="10"/>
      <c r="G21" s="10"/>
      <c r="I21" t="s">
        <v>506</v>
      </c>
    </row>
    <row r="22" spans="2:15" x14ac:dyDescent="0.3">
      <c r="B22" s="10">
        <v>26.399999999999991</v>
      </c>
      <c r="C22" s="10"/>
      <c r="D22" s="10"/>
      <c r="E22" s="10"/>
      <c r="F22" s="10"/>
      <c r="G22" s="10"/>
      <c r="I22" t="s">
        <v>507</v>
      </c>
      <c r="J22" t="s">
        <v>508</v>
      </c>
      <c r="K22">
        <v>25</v>
      </c>
    </row>
    <row r="23" spans="2:15" x14ac:dyDescent="0.3">
      <c r="B23" s="10">
        <v>24.6</v>
      </c>
      <c r="C23" s="10"/>
      <c r="D23" s="10"/>
      <c r="E23" s="10"/>
      <c r="F23" s="10"/>
      <c r="G23" s="10"/>
    </row>
    <row r="24" spans="2:15" x14ac:dyDescent="0.3">
      <c r="B24" s="10"/>
      <c r="C24" s="10"/>
      <c r="D24" s="10"/>
      <c r="E24" s="10"/>
      <c r="F24" s="10"/>
      <c r="G24" s="10"/>
      <c r="I24" t="s">
        <v>509</v>
      </c>
    </row>
    <row r="25" spans="2:15" x14ac:dyDescent="0.3">
      <c r="J25" t="s">
        <v>510</v>
      </c>
      <c r="K25" t="s">
        <v>238</v>
      </c>
      <c r="L25" t="s">
        <v>511</v>
      </c>
      <c r="M25" t="s">
        <v>512</v>
      </c>
      <c r="N25" t="s">
        <v>513</v>
      </c>
    </row>
    <row r="26" spans="2:15" x14ac:dyDescent="0.3">
      <c r="I26" t="s">
        <v>514</v>
      </c>
      <c r="J26">
        <v>24.338899999999999</v>
      </c>
      <c r="K26">
        <v>3.8037999999999998</v>
      </c>
      <c r="L26">
        <v>25.228000000000002</v>
      </c>
      <c r="M26">
        <v>6.399</v>
      </c>
      <c r="N26" s="28">
        <v>1.02E-6</v>
      </c>
      <c r="O26" t="s">
        <v>152</v>
      </c>
    </row>
    <row r="27" spans="2:15" x14ac:dyDescent="0.3">
      <c r="I27" t="s">
        <v>536</v>
      </c>
      <c r="J27">
        <v>-2.4462000000000002</v>
      </c>
      <c r="K27">
        <v>2.2258</v>
      </c>
      <c r="L27">
        <v>40.601599999999998</v>
      </c>
      <c r="M27">
        <v>-1.099</v>
      </c>
      <c r="N27">
        <v>0.27800000000000002</v>
      </c>
    </row>
    <row r="28" spans="2:15" x14ac:dyDescent="0.3">
      <c r="I28" t="s">
        <v>515</v>
      </c>
      <c r="J28">
        <v>-0.82689999999999997</v>
      </c>
      <c r="K28">
        <v>6.3634000000000004</v>
      </c>
      <c r="L28">
        <v>14.0626</v>
      </c>
      <c r="M28">
        <v>-0.13</v>
      </c>
      <c r="N28">
        <v>0.89800000000000002</v>
      </c>
    </row>
    <row r="29" spans="2:15" x14ac:dyDescent="0.3">
      <c r="I29" t="s">
        <v>516</v>
      </c>
    </row>
    <row r="30" spans="2:15" x14ac:dyDescent="0.3">
      <c r="I30" t="s">
        <v>517</v>
      </c>
    </row>
    <row r="32" spans="2:15" x14ac:dyDescent="0.3">
      <c r="I32" t="s">
        <v>518</v>
      </c>
    </row>
    <row r="33" spans="9:11" x14ac:dyDescent="0.3">
      <c r="I33" t="s">
        <v>519</v>
      </c>
    </row>
    <row r="34" spans="9:11" x14ac:dyDescent="0.3">
      <c r="I34" t="s">
        <v>520</v>
      </c>
    </row>
    <row r="35" spans="9:11" x14ac:dyDescent="0.3">
      <c r="I35" t="s">
        <v>521</v>
      </c>
    </row>
    <row r="36" spans="9:11" x14ac:dyDescent="0.3">
      <c r="I36" t="s">
        <v>522</v>
      </c>
      <c r="J36" t="s">
        <v>523</v>
      </c>
      <c r="K36" t="s">
        <v>524</v>
      </c>
    </row>
    <row r="37" spans="9:11" x14ac:dyDescent="0.3">
      <c r="I37" t="s">
        <v>525</v>
      </c>
    </row>
    <row r="38" spans="9:11" x14ac:dyDescent="0.3">
      <c r="I38" t="s">
        <v>526</v>
      </c>
    </row>
    <row r="39" spans="9:11" x14ac:dyDescent="0.3">
      <c r="I39" t="s">
        <v>527</v>
      </c>
    </row>
    <row r="40" spans="9:11" x14ac:dyDescent="0.3">
      <c r="I40" t="s">
        <v>528</v>
      </c>
    </row>
    <row r="42" spans="9:11" x14ac:dyDescent="0.3">
      <c r="I42" t="s">
        <v>537</v>
      </c>
    </row>
    <row r="43" spans="9:11" x14ac:dyDescent="0.3">
      <c r="I43" t="s">
        <v>529</v>
      </c>
    </row>
    <row r="44" spans="9:11" x14ac:dyDescent="0.3">
      <c r="I44" t="s">
        <v>530</v>
      </c>
    </row>
    <row r="46" spans="9:11" x14ac:dyDescent="0.3">
      <c r="I46" t="s">
        <v>531</v>
      </c>
    </row>
    <row r="47" spans="9:11" x14ac:dyDescent="0.3">
      <c r="I47" t="s">
        <v>532</v>
      </c>
    </row>
    <row r="48" spans="9:11" x14ac:dyDescent="0.3">
      <c r="I48" t="s">
        <v>533</v>
      </c>
    </row>
    <row r="50" spans="9:9" x14ac:dyDescent="0.3">
      <c r="I50" t="s">
        <v>537</v>
      </c>
    </row>
    <row r="51" spans="9:9" x14ac:dyDescent="0.3">
      <c r="I51" t="s">
        <v>529</v>
      </c>
    </row>
  </sheetData>
  <mergeCells count="3">
    <mergeCell ref="B1:G1"/>
    <mergeCell ref="B2:D2"/>
    <mergeCell ref="E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0EECF-668F-4AFE-A54E-8DC6D12074FA}">
  <dimension ref="A1:P47"/>
  <sheetViews>
    <sheetView workbookViewId="0">
      <selection activeCell="E10" sqref="E10"/>
    </sheetView>
  </sheetViews>
  <sheetFormatPr defaultRowHeight="14.4" x14ac:dyDescent="0.3"/>
  <cols>
    <col min="8" max="8" width="59.5546875" bestFit="1" customWidth="1"/>
  </cols>
  <sheetData>
    <row r="1" spans="1:16" x14ac:dyDescent="0.3">
      <c r="B1" s="30" t="s">
        <v>166</v>
      </c>
      <c r="C1" s="30"/>
      <c r="D1" s="30"/>
      <c r="E1" s="30"/>
      <c r="F1" s="30"/>
    </row>
    <row r="2" spans="1:16" x14ac:dyDescent="0.3">
      <c r="B2" s="1" t="s">
        <v>102</v>
      </c>
      <c r="C2" s="1" t="s">
        <v>103</v>
      </c>
      <c r="D2" s="1" t="s">
        <v>104</v>
      </c>
      <c r="E2" s="1" t="s">
        <v>105</v>
      </c>
      <c r="F2" s="1" t="s">
        <v>106</v>
      </c>
      <c r="H2" s="4" t="s">
        <v>2</v>
      </c>
      <c r="I2" s="1" t="s">
        <v>102</v>
      </c>
      <c r="J2" s="1" t="s">
        <v>103</v>
      </c>
      <c r="K2" s="1" t="s">
        <v>104</v>
      </c>
      <c r="L2" s="1" t="s">
        <v>105</v>
      </c>
      <c r="M2" s="1" t="s">
        <v>106</v>
      </c>
      <c r="O2" s="1"/>
      <c r="P2" s="1"/>
    </row>
    <row r="3" spans="1:16" x14ac:dyDescent="0.3">
      <c r="A3" s="21" t="s">
        <v>289</v>
      </c>
      <c r="B3" s="31">
        <f>ABS((B4-C4)/SQRT(((B6-1)*B5*B5*B6+(C6-1)*C5*C5*C6)/(B6+C6-2)))</f>
        <v>2.1133467295950732</v>
      </c>
      <c r="C3" s="31"/>
      <c r="D3" s="31">
        <f>ABS((D4-E4)/SQRT(((D6-1)*D5*D5*D6+(E6-1)*E5*E5*E6)/(D6+E6-2)))</f>
        <v>1.6189763386894129</v>
      </c>
      <c r="E3" s="31"/>
      <c r="H3" s="8" t="s">
        <v>3</v>
      </c>
      <c r="I3" s="9">
        <v>0.19420000000000001</v>
      </c>
      <c r="J3" s="9">
        <v>0.2838</v>
      </c>
      <c r="K3" s="9">
        <v>0.18479999999999999</v>
      </c>
      <c r="L3" s="9">
        <v>0.29559999999999997</v>
      </c>
      <c r="M3" s="9">
        <v>0.20119999999999999</v>
      </c>
    </row>
    <row r="4" spans="1:16" x14ac:dyDescent="0.3">
      <c r="A4" s="22" t="s">
        <v>288</v>
      </c>
      <c r="B4" s="22">
        <f t="shared" ref="B4:C4" si="0">AVERAGE(B7:B999)</f>
        <v>28.026035997732425</v>
      </c>
      <c r="C4" s="22">
        <f t="shared" si="0"/>
        <v>5.1519097222222143</v>
      </c>
      <c r="D4" s="22">
        <f t="shared" ref="D4:E4" si="1">AVERAGE(D7:D999)</f>
        <v>35.62448207229194</v>
      </c>
      <c r="E4" s="22">
        <f t="shared" si="1"/>
        <v>5.2907986111111018</v>
      </c>
      <c r="F4" s="22">
        <f t="shared" ref="F4" si="2">AVERAGE(F7:F999)</f>
        <v>23.977967737917325</v>
      </c>
      <c r="H4" s="8" t="s">
        <v>4</v>
      </c>
      <c r="I4" s="9" t="s">
        <v>5</v>
      </c>
      <c r="J4" s="9">
        <v>5.7000000000000002E-2</v>
      </c>
      <c r="K4" s="9" t="s">
        <v>5</v>
      </c>
      <c r="L4" s="9">
        <v>3.8100000000000002E-2</v>
      </c>
      <c r="M4" s="9" t="s">
        <v>5</v>
      </c>
    </row>
    <row r="5" spans="1:16" x14ac:dyDescent="0.3">
      <c r="A5" s="22" t="s">
        <v>230</v>
      </c>
      <c r="B5" s="22">
        <f t="shared" ref="B5:C5" si="3">STDEV(B7:B999)/SQRT(B6)</f>
        <v>4.7345681943442592</v>
      </c>
      <c r="C5" s="22">
        <f t="shared" si="3"/>
        <v>2.6213958620428581</v>
      </c>
      <c r="D5" s="22">
        <f t="shared" ref="D5:E5" si="4">STDEV(D7:D999)/SQRT(D6)</f>
        <v>8.9852117458159935</v>
      </c>
      <c r="E5" s="22">
        <f t="shared" si="4"/>
        <v>2.6511383659183863</v>
      </c>
      <c r="F5" s="22">
        <f t="shared" ref="F5" si="5">STDEV(F7:F999)/SQRT(F6)</f>
        <v>5.5529608858130253</v>
      </c>
      <c r="H5" s="8" t="s">
        <v>6</v>
      </c>
      <c r="I5" s="9" t="s">
        <v>7</v>
      </c>
      <c r="J5" s="9" t="s">
        <v>7</v>
      </c>
      <c r="K5" s="9" t="s">
        <v>7</v>
      </c>
      <c r="L5" s="9" t="s">
        <v>32</v>
      </c>
      <c r="M5" s="9" t="s">
        <v>7</v>
      </c>
    </row>
    <row r="6" spans="1:16" x14ac:dyDescent="0.3">
      <c r="A6" s="22" t="s">
        <v>231</v>
      </c>
      <c r="B6" s="22">
        <f t="shared" ref="B6:C6" si="6">COUNT(B7:B999)</f>
        <v>8</v>
      </c>
      <c r="C6" s="22">
        <f t="shared" si="6"/>
        <v>8</v>
      </c>
      <c r="D6" s="22">
        <f t="shared" ref="D6:E6" si="7">COUNT(D7:D999)</f>
        <v>8</v>
      </c>
      <c r="E6" s="22">
        <f t="shared" si="7"/>
        <v>8</v>
      </c>
      <c r="F6" s="22">
        <f t="shared" ref="F6" si="8">COUNT(F7:F999)</f>
        <v>8</v>
      </c>
      <c r="H6" s="8" t="s">
        <v>8</v>
      </c>
      <c r="I6" s="9" t="s">
        <v>9</v>
      </c>
      <c r="J6" s="9" t="s">
        <v>9</v>
      </c>
      <c r="K6" s="9" t="s">
        <v>9</v>
      </c>
      <c r="L6" s="9" t="s">
        <v>37</v>
      </c>
      <c r="M6" s="9" t="s">
        <v>9</v>
      </c>
    </row>
    <row r="7" spans="1:16" x14ac:dyDescent="0.3">
      <c r="B7">
        <v>19.444444444444454</v>
      </c>
      <c r="C7">
        <v>5.9374999999999885</v>
      </c>
      <c r="D7">
        <v>13.333333333333405</v>
      </c>
      <c r="E7">
        <v>0</v>
      </c>
      <c r="F7">
        <v>17.361111111111192</v>
      </c>
    </row>
    <row r="8" spans="1:16" x14ac:dyDescent="0.3">
      <c r="B8">
        <v>7.108843537414959</v>
      </c>
      <c r="C8">
        <v>0</v>
      </c>
      <c r="D8">
        <v>4.6722454672245579</v>
      </c>
      <c r="E8">
        <v>0</v>
      </c>
      <c r="F8">
        <v>2.0459641255605496</v>
      </c>
      <c r="H8" s="4" t="s">
        <v>51</v>
      </c>
      <c r="I8" s="2"/>
    </row>
    <row r="9" spans="1:16" x14ac:dyDescent="0.3">
      <c r="B9">
        <v>28.279999999999987</v>
      </c>
      <c r="C9">
        <v>0</v>
      </c>
      <c r="D9">
        <v>56.399999999999956</v>
      </c>
      <c r="E9">
        <v>0</v>
      </c>
      <c r="F9">
        <v>15.333333333333314</v>
      </c>
      <c r="H9" s="3" t="s">
        <v>4</v>
      </c>
      <c r="I9" s="2" t="s">
        <v>11</v>
      </c>
    </row>
    <row r="10" spans="1:16" x14ac:dyDescent="0.3">
      <c r="B10">
        <v>16.041666666666682</v>
      </c>
      <c r="C10">
        <v>2.1180555555555478</v>
      </c>
      <c r="D10">
        <v>11.423611111111049</v>
      </c>
      <c r="E10">
        <v>8.7152777777777146</v>
      </c>
      <c r="F10">
        <v>14.166666666666666</v>
      </c>
      <c r="H10" s="3" t="s">
        <v>35</v>
      </c>
      <c r="I10" s="2" t="s">
        <v>107</v>
      </c>
    </row>
    <row r="11" spans="1:16" x14ac:dyDescent="0.3">
      <c r="B11">
        <v>27.048611111111107</v>
      </c>
      <c r="C11">
        <v>12.916666666666703</v>
      </c>
      <c r="D11">
        <v>26.458333333333261</v>
      </c>
      <c r="E11">
        <v>11.493055555555571</v>
      </c>
      <c r="F11">
        <v>40.069444444444478</v>
      </c>
      <c r="H11" s="3" t="s">
        <v>8</v>
      </c>
      <c r="I11" s="2" t="s">
        <v>12</v>
      </c>
    </row>
    <row r="12" spans="1:16" x14ac:dyDescent="0.3">
      <c r="B12">
        <v>43.541666666666664</v>
      </c>
      <c r="C12">
        <v>19.756944444444382</v>
      </c>
      <c r="D12">
        <v>48.784722222222051</v>
      </c>
      <c r="E12">
        <v>1.9791666666666667</v>
      </c>
      <c r="F12">
        <v>25.902777777777715</v>
      </c>
      <c r="H12" s="3" t="s">
        <v>52</v>
      </c>
      <c r="I12" s="2" t="s">
        <v>7</v>
      </c>
    </row>
    <row r="13" spans="1:16" x14ac:dyDescent="0.3">
      <c r="B13">
        <v>40.243055555555536</v>
      </c>
      <c r="C13">
        <v>0</v>
      </c>
      <c r="D13">
        <v>47.743055555555621</v>
      </c>
      <c r="E13">
        <v>0</v>
      </c>
      <c r="F13">
        <v>25.277777777777903</v>
      </c>
      <c r="H13" s="3" t="s">
        <v>53</v>
      </c>
      <c r="I13" s="2">
        <v>5</v>
      </c>
    </row>
    <row r="14" spans="1:16" x14ac:dyDescent="0.3">
      <c r="B14">
        <v>42.5</v>
      </c>
      <c r="C14">
        <v>0.48611111111109534</v>
      </c>
      <c r="D14">
        <v>76.180555555555628</v>
      </c>
      <c r="E14">
        <v>20.138888888888857</v>
      </c>
      <c r="F14">
        <v>51.666666666666757</v>
      </c>
      <c r="H14" s="3" t="s">
        <v>54</v>
      </c>
      <c r="I14" s="2">
        <v>25.2</v>
      </c>
    </row>
    <row r="15" spans="1:16" x14ac:dyDescent="0.3">
      <c r="H15" s="3"/>
      <c r="I15" s="2"/>
    </row>
    <row r="16" spans="1:16" x14ac:dyDescent="0.3">
      <c r="H16" s="3" t="s">
        <v>55</v>
      </c>
      <c r="I16" s="2"/>
    </row>
    <row r="17" spans="8:13" x14ac:dyDescent="0.3">
      <c r="H17" s="3" t="s">
        <v>185</v>
      </c>
      <c r="I17" s="2">
        <v>5</v>
      </c>
    </row>
    <row r="18" spans="8:13" x14ac:dyDescent="0.3">
      <c r="H18" s="3" t="s">
        <v>57</v>
      </c>
      <c r="I18" s="2">
        <v>8</v>
      </c>
    </row>
    <row r="20" spans="8:13" x14ac:dyDescent="0.3">
      <c r="H20" s="4" t="s">
        <v>333</v>
      </c>
      <c r="I20" s="2" t="s">
        <v>58</v>
      </c>
      <c r="J20" s="2" t="s">
        <v>317</v>
      </c>
      <c r="K20" s="2" t="s">
        <v>318</v>
      </c>
      <c r="L20" s="2" t="s">
        <v>319</v>
      </c>
      <c r="M20" s="2"/>
    </row>
    <row r="21" spans="8:13" x14ac:dyDescent="0.3">
      <c r="H21" s="3" t="s">
        <v>108</v>
      </c>
      <c r="I21" s="2">
        <v>21.5</v>
      </c>
      <c r="J21" s="2" t="s">
        <v>7</v>
      </c>
      <c r="K21" s="2" t="s">
        <v>33</v>
      </c>
      <c r="L21" s="2">
        <v>6.7999999999999996E-3</v>
      </c>
      <c r="M21" s="2" t="s">
        <v>322</v>
      </c>
    </row>
    <row r="22" spans="8:13" x14ac:dyDescent="0.3">
      <c r="H22" s="3" t="s">
        <v>109</v>
      </c>
      <c r="I22" s="2">
        <v>1</v>
      </c>
      <c r="J22" s="2" t="s">
        <v>32</v>
      </c>
      <c r="K22" s="2" t="s">
        <v>9</v>
      </c>
      <c r="L22" s="2" t="s">
        <v>335</v>
      </c>
      <c r="M22" s="2" t="s">
        <v>325</v>
      </c>
    </row>
    <row r="23" spans="8:13" x14ac:dyDescent="0.3">
      <c r="H23" s="3" t="s">
        <v>110</v>
      </c>
      <c r="I23" s="2">
        <v>22.5</v>
      </c>
      <c r="J23" s="2" t="s">
        <v>7</v>
      </c>
      <c r="K23" s="2" t="s">
        <v>33</v>
      </c>
      <c r="L23" s="2">
        <v>3.7000000000000002E-3</v>
      </c>
      <c r="M23" s="2" t="s">
        <v>339</v>
      </c>
    </row>
    <row r="24" spans="8:13" x14ac:dyDescent="0.3">
      <c r="H24" s="3" t="s">
        <v>111</v>
      </c>
      <c r="I24" s="2">
        <v>5</v>
      </c>
      <c r="J24" s="2" t="s">
        <v>32</v>
      </c>
      <c r="K24" s="2" t="s">
        <v>9</v>
      </c>
      <c r="L24" s="2" t="s">
        <v>335</v>
      </c>
      <c r="M24" s="2" t="s">
        <v>340</v>
      </c>
    </row>
    <row r="25" spans="8:13" x14ac:dyDescent="0.3">
      <c r="H25" s="3" t="s">
        <v>112</v>
      </c>
      <c r="I25" s="2">
        <v>-20.5</v>
      </c>
      <c r="J25" s="2" t="s">
        <v>7</v>
      </c>
      <c r="K25" s="2" t="s">
        <v>37</v>
      </c>
      <c r="L25" s="2">
        <v>1.1900000000000001E-2</v>
      </c>
      <c r="M25" s="2" t="s">
        <v>328</v>
      </c>
    </row>
    <row r="26" spans="8:13" x14ac:dyDescent="0.3">
      <c r="H26" s="3" t="s">
        <v>113</v>
      </c>
      <c r="I26" s="2">
        <v>1</v>
      </c>
      <c r="J26" s="2" t="s">
        <v>32</v>
      </c>
      <c r="K26" s="2" t="s">
        <v>9</v>
      </c>
      <c r="L26" s="2" t="s">
        <v>335</v>
      </c>
      <c r="M26" s="2" t="s">
        <v>341</v>
      </c>
    </row>
    <row r="27" spans="8:13" x14ac:dyDescent="0.3">
      <c r="H27" s="3" t="s">
        <v>114</v>
      </c>
      <c r="I27" s="2">
        <v>-16.5</v>
      </c>
      <c r="J27" s="2" t="s">
        <v>32</v>
      </c>
      <c r="K27" s="2" t="s">
        <v>9</v>
      </c>
      <c r="L27" s="2">
        <v>9.0800000000000006E-2</v>
      </c>
      <c r="M27" s="2" t="s">
        <v>342</v>
      </c>
    </row>
    <row r="28" spans="8:13" x14ac:dyDescent="0.3">
      <c r="H28" s="3" t="s">
        <v>115</v>
      </c>
      <c r="I28" s="2">
        <v>21.5</v>
      </c>
      <c r="J28" s="2" t="s">
        <v>7</v>
      </c>
      <c r="K28" s="2" t="s">
        <v>33</v>
      </c>
      <c r="L28" s="2">
        <v>6.7999999999999996E-3</v>
      </c>
      <c r="M28" s="2" t="s">
        <v>343</v>
      </c>
    </row>
    <row r="29" spans="8:13" x14ac:dyDescent="0.3">
      <c r="H29" s="3" t="s">
        <v>116</v>
      </c>
      <c r="I29" s="2">
        <v>4</v>
      </c>
      <c r="J29" s="2" t="s">
        <v>32</v>
      </c>
      <c r="K29" s="2" t="s">
        <v>9</v>
      </c>
      <c r="L29" s="2" t="s">
        <v>335</v>
      </c>
      <c r="M29" s="2" t="s">
        <v>344</v>
      </c>
    </row>
    <row r="30" spans="8:13" x14ac:dyDescent="0.3">
      <c r="H30" s="3" t="s">
        <v>117</v>
      </c>
      <c r="I30" s="2">
        <v>-17.5</v>
      </c>
      <c r="J30" s="2" t="s">
        <v>32</v>
      </c>
      <c r="K30" s="2" t="s">
        <v>9</v>
      </c>
      <c r="L30" s="2">
        <v>5.6599999999999998E-2</v>
      </c>
      <c r="M30" s="2" t="s">
        <v>345</v>
      </c>
    </row>
    <row r="31" spans="8:13" x14ac:dyDescent="0.3">
      <c r="H31" s="3"/>
      <c r="I31" s="2"/>
      <c r="J31" s="2"/>
      <c r="K31" s="2"/>
      <c r="L31" s="2"/>
      <c r="M31" s="2"/>
    </row>
    <row r="32" spans="8:13" x14ac:dyDescent="0.3">
      <c r="H32" s="3" t="s">
        <v>62</v>
      </c>
      <c r="I32" s="2" t="s">
        <v>63</v>
      </c>
      <c r="J32" s="2" t="s">
        <v>64</v>
      </c>
      <c r="K32" s="2" t="s">
        <v>58</v>
      </c>
      <c r="L32" s="2" t="s">
        <v>65</v>
      </c>
      <c r="M32" s="2" t="s">
        <v>66</v>
      </c>
    </row>
    <row r="33" spans="8:13" x14ac:dyDescent="0.3">
      <c r="H33" s="3" t="s">
        <v>108</v>
      </c>
      <c r="I33" s="2">
        <v>34</v>
      </c>
      <c r="J33" s="2">
        <v>12.5</v>
      </c>
      <c r="K33" s="2">
        <v>21.5</v>
      </c>
      <c r="L33" s="2">
        <v>8</v>
      </c>
      <c r="M33" s="2">
        <v>8</v>
      </c>
    </row>
    <row r="34" spans="8:13" x14ac:dyDescent="0.3">
      <c r="H34" s="3" t="s">
        <v>109</v>
      </c>
      <c r="I34" s="2">
        <v>34</v>
      </c>
      <c r="J34" s="2">
        <v>33</v>
      </c>
      <c r="K34" s="2">
        <v>1</v>
      </c>
      <c r="L34" s="2">
        <v>8</v>
      </c>
      <c r="M34" s="2">
        <v>8</v>
      </c>
    </row>
    <row r="35" spans="8:13" x14ac:dyDescent="0.3">
      <c r="H35" s="3" t="s">
        <v>110</v>
      </c>
      <c r="I35" s="2">
        <v>34</v>
      </c>
      <c r="J35" s="2">
        <v>11.5</v>
      </c>
      <c r="K35" s="2">
        <v>22.5</v>
      </c>
      <c r="L35" s="2">
        <v>8</v>
      </c>
      <c r="M35" s="2">
        <v>8</v>
      </c>
    </row>
    <row r="36" spans="8:13" x14ac:dyDescent="0.3">
      <c r="H36" s="3" t="s">
        <v>111</v>
      </c>
      <c r="I36" s="2">
        <v>34</v>
      </c>
      <c r="J36" s="2">
        <v>29</v>
      </c>
      <c r="K36" s="2">
        <v>5</v>
      </c>
      <c r="L36" s="2">
        <v>8</v>
      </c>
      <c r="M36" s="2">
        <v>8</v>
      </c>
    </row>
    <row r="37" spans="8:13" x14ac:dyDescent="0.3">
      <c r="H37" s="3" t="s">
        <v>112</v>
      </c>
      <c r="I37" s="2">
        <v>12.5</v>
      </c>
      <c r="J37" s="2">
        <v>33</v>
      </c>
      <c r="K37" s="2">
        <v>-20.5</v>
      </c>
      <c r="L37" s="2">
        <v>8</v>
      </c>
      <c r="M37" s="2">
        <v>8</v>
      </c>
    </row>
    <row r="38" spans="8:13" x14ac:dyDescent="0.3">
      <c r="H38" s="3" t="s">
        <v>113</v>
      </c>
      <c r="I38" s="2">
        <v>12.5</v>
      </c>
      <c r="J38" s="2">
        <v>11.5</v>
      </c>
      <c r="K38" s="2">
        <v>1</v>
      </c>
      <c r="L38" s="2">
        <v>8</v>
      </c>
      <c r="M38" s="2">
        <v>8</v>
      </c>
    </row>
    <row r="39" spans="8:13" x14ac:dyDescent="0.3">
      <c r="H39" s="3" t="s">
        <v>114</v>
      </c>
      <c r="I39" s="2">
        <v>12.5</v>
      </c>
      <c r="J39" s="2">
        <v>29</v>
      </c>
      <c r="K39" s="2">
        <v>-16.5</v>
      </c>
      <c r="L39" s="2">
        <v>8</v>
      </c>
      <c r="M39" s="2">
        <v>8</v>
      </c>
    </row>
    <row r="40" spans="8:13" x14ac:dyDescent="0.3">
      <c r="H40" s="3" t="s">
        <v>115</v>
      </c>
      <c r="I40" s="2">
        <v>33</v>
      </c>
      <c r="J40" s="2">
        <v>11.5</v>
      </c>
      <c r="K40" s="2">
        <v>21.5</v>
      </c>
      <c r="L40" s="2">
        <v>8</v>
      </c>
      <c r="M40" s="2">
        <v>8</v>
      </c>
    </row>
    <row r="41" spans="8:13" x14ac:dyDescent="0.3">
      <c r="H41" s="3" t="s">
        <v>116</v>
      </c>
      <c r="I41" s="2">
        <v>33</v>
      </c>
      <c r="J41" s="2">
        <v>29</v>
      </c>
      <c r="K41" s="2">
        <v>4</v>
      </c>
      <c r="L41" s="2">
        <v>8</v>
      </c>
      <c r="M41" s="2">
        <v>8</v>
      </c>
    </row>
    <row r="42" spans="8:13" x14ac:dyDescent="0.3">
      <c r="H42" s="3" t="s">
        <v>117</v>
      </c>
      <c r="I42" s="2">
        <v>11.5</v>
      </c>
      <c r="J42" s="2">
        <v>29</v>
      </c>
      <c r="K42" s="2">
        <v>-17.5</v>
      </c>
      <c r="L42" s="2">
        <v>8</v>
      </c>
      <c r="M42" s="2">
        <v>8</v>
      </c>
    </row>
    <row r="43" spans="8:13" x14ac:dyDescent="0.3">
      <c r="H43" s="3"/>
      <c r="I43" s="2"/>
      <c r="J43" s="2"/>
      <c r="K43" s="2"/>
      <c r="L43" s="2"/>
      <c r="M43" s="2"/>
    </row>
    <row r="44" spans="8:13" x14ac:dyDescent="0.3">
      <c r="H44" s="3"/>
      <c r="I44" s="2"/>
      <c r="J44" s="2"/>
      <c r="K44" s="2"/>
      <c r="L44" s="2"/>
      <c r="M44" s="2"/>
    </row>
    <row r="45" spans="8:13" x14ac:dyDescent="0.3">
      <c r="H45" s="3"/>
      <c r="I45" s="2"/>
      <c r="J45" s="2"/>
      <c r="K45" s="2"/>
      <c r="L45" s="2"/>
      <c r="M45" s="2"/>
    </row>
    <row r="46" spans="8:13" x14ac:dyDescent="0.3">
      <c r="H46" s="3"/>
      <c r="I46" s="2"/>
      <c r="J46" s="2"/>
      <c r="K46" s="2"/>
      <c r="L46" s="2"/>
      <c r="M46" s="2"/>
    </row>
    <row r="47" spans="8:13" x14ac:dyDescent="0.3">
      <c r="H47" s="3"/>
      <c r="I47" s="2"/>
      <c r="J47" s="2"/>
      <c r="K47" s="2"/>
      <c r="L47" s="2"/>
      <c r="M47" s="2"/>
    </row>
  </sheetData>
  <mergeCells count="3">
    <mergeCell ref="B1:F1"/>
    <mergeCell ref="B3:C3"/>
    <mergeCell ref="D3:E3"/>
  </mergeCells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26343-37F3-4E90-A3E8-54E6C09C4FA3}">
  <dimension ref="A1:I53"/>
  <sheetViews>
    <sheetView topLeftCell="A29" workbookViewId="0">
      <selection activeCell="B36" sqref="B36"/>
    </sheetView>
  </sheetViews>
  <sheetFormatPr defaultRowHeight="14.4" x14ac:dyDescent="0.3"/>
  <cols>
    <col min="2" max="2" width="10.44140625" style="11" bestFit="1" customWidth="1"/>
    <col min="3" max="3" width="12" bestFit="1" customWidth="1"/>
    <col min="5" max="5" width="12" bestFit="1" customWidth="1"/>
    <col min="7" max="7" width="53" bestFit="1" customWidth="1"/>
  </cols>
  <sheetData>
    <row r="1" spans="1:9" x14ac:dyDescent="0.3">
      <c r="B1" s="32" t="s">
        <v>67</v>
      </c>
      <c r="C1" s="32"/>
      <c r="D1" s="32"/>
      <c r="E1" s="32"/>
    </row>
    <row r="2" spans="1:9" x14ac:dyDescent="0.3">
      <c r="B2" s="32" t="s">
        <v>0</v>
      </c>
      <c r="C2" s="32"/>
      <c r="D2" s="30" t="s">
        <v>1</v>
      </c>
      <c r="E2" s="30"/>
    </row>
    <row r="3" spans="1:9" s="12" customFormat="1" ht="59.4" customHeight="1" x14ac:dyDescent="0.3">
      <c r="B3" s="13" t="s">
        <v>119</v>
      </c>
      <c r="C3" s="14" t="s">
        <v>118</v>
      </c>
      <c r="D3" s="15" t="s">
        <v>119</v>
      </c>
      <c r="E3" s="14" t="s">
        <v>118</v>
      </c>
    </row>
    <row r="4" spans="1:9" x14ac:dyDescent="0.3">
      <c r="A4" s="21" t="s">
        <v>289</v>
      </c>
      <c r="B4" s="31">
        <f>ABS((E5-C5)/SQRT(((E7-1)*E6*E6*E7+(C7-1)*C6*C6*C7)/(E7+C7-2)))</f>
        <v>0.52398166542881675</v>
      </c>
      <c r="C4" s="31"/>
      <c r="D4" s="31"/>
      <c r="E4" s="31"/>
      <c r="G4" s="4" t="s">
        <v>120</v>
      </c>
      <c r="H4" s="2"/>
      <c r="I4" s="2"/>
    </row>
    <row r="5" spans="1:9" x14ac:dyDescent="0.3">
      <c r="A5" s="22" t="s">
        <v>288</v>
      </c>
      <c r="B5" s="22"/>
      <c r="C5" s="22">
        <f t="shared" ref="C5" si="0">AVERAGE(C8:C1000)</f>
        <v>1.3902844093012039</v>
      </c>
      <c r="D5" s="22"/>
      <c r="E5" s="22">
        <f t="shared" ref="E5" si="1">AVERAGE(E8:E1000)</f>
        <v>0.39983148034734906</v>
      </c>
      <c r="G5" s="3" t="s">
        <v>4</v>
      </c>
      <c r="H5" s="2">
        <v>3.6200000000000003E-2</v>
      </c>
      <c r="I5" s="2"/>
    </row>
    <row r="6" spans="1:9" x14ac:dyDescent="0.3">
      <c r="A6" s="22" t="s">
        <v>230</v>
      </c>
      <c r="B6" s="22"/>
      <c r="C6" s="22">
        <f t="shared" ref="C6" si="2">STDEV(C8:C1000)/SQRT(C7)</f>
        <v>0.3326213578622399</v>
      </c>
      <c r="D6" s="22"/>
      <c r="E6" s="22">
        <f t="shared" ref="E6" si="3">STDEV(E8:E1000)/SQRT(E7)</f>
        <v>0.1801405730411679</v>
      </c>
      <c r="G6" s="3" t="s">
        <v>8</v>
      </c>
      <c r="H6" s="2" t="s">
        <v>37</v>
      </c>
      <c r="I6" s="2"/>
    </row>
    <row r="7" spans="1:9" x14ac:dyDescent="0.3">
      <c r="A7" s="22" t="s">
        <v>231</v>
      </c>
      <c r="B7" s="22"/>
      <c r="C7" s="22">
        <f t="shared" ref="C7" si="4">COUNT(C8:C1000)</f>
        <v>46</v>
      </c>
      <c r="D7" s="22"/>
      <c r="E7" s="22">
        <f t="shared" ref="E7" si="5">COUNT(E8:E1000)</f>
        <v>26</v>
      </c>
      <c r="G7" s="3" t="s">
        <v>13</v>
      </c>
      <c r="H7" s="2" t="s">
        <v>7</v>
      </c>
      <c r="I7" s="2"/>
    </row>
    <row r="8" spans="1:9" x14ac:dyDescent="0.3">
      <c r="B8" s="10">
        <v>1</v>
      </c>
      <c r="C8" s="10">
        <v>9.4444444444444442E-2</v>
      </c>
      <c r="D8">
        <v>11</v>
      </c>
      <c r="E8">
        <v>0</v>
      </c>
      <c r="G8" s="3" t="s">
        <v>14</v>
      </c>
      <c r="H8" s="2" t="s">
        <v>15</v>
      </c>
      <c r="I8" s="2"/>
    </row>
    <row r="9" spans="1:9" x14ac:dyDescent="0.3">
      <c r="B9" s="10">
        <v>1</v>
      </c>
      <c r="C9" s="10">
        <v>9.75</v>
      </c>
      <c r="D9">
        <v>11</v>
      </c>
      <c r="E9" s="10">
        <v>0.65</v>
      </c>
      <c r="G9" s="3" t="s">
        <v>16</v>
      </c>
      <c r="H9" s="2" t="s">
        <v>121</v>
      </c>
      <c r="I9" s="2"/>
    </row>
    <row r="10" spans="1:9" x14ac:dyDescent="0.3">
      <c r="B10" s="10">
        <v>1</v>
      </c>
      <c r="C10" s="10">
        <v>3.8333333333333335</v>
      </c>
      <c r="D10">
        <v>11</v>
      </c>
      <c r="E10" s="10">
        <v>7.7777777777777779E-2</v>
      </c>
      <c r="G10" s="3" t="s">
        <v>22</v>
      </c>
      <c r="H10" s="2" t="s">
        <v>122</v>
      </c>
      <c r="I10" s="2"/>
    </row>
    <row r="11" spans="1:9" x14ac:dyDescent="0.3">
      <c r="B11" s="10">
        <v>1</v>
      </c>
      <c r="C11" s="10">
        <v>0.55000000000000004</v>
      </c>
      <c r="D11">
        <v>12</v>
      </c>
      <c r="E11">
        <v>0</v>
      </c>
      <c r="G11" s="3"/>
      <c r="H11" s="2"/>
      <c r="I11" s="2"/>
    </row>
    <row r="12" spans="1:9" x14ac:dyDescent="0.3">
      <c r="B12" s="10">
        <v>1</v>
      </c>
      <c r="C12" s="10">
        <v>0.11666666666666667</v>
      </c>
      <c r="D12">
        <v>12</v>
      </c>
      <c r="E12">
        <v>0</v>
      </c>
      <c r="G12" s="3" t="s">
        <v>290</v>
      </c>
      <c r="H12" s="2"/>
      <c r="I12" s="2"/>
    </row>
    <row r="13" spans="1:9" x14ac:dyDescent="0.3">
      <c r="B13" s="10">
        <v>1</v>
      </c>
      <c r="C13" s="10">
        <v>0.4777777777777778</v>
      </c>
      <c r="D13">
        <v>12</v>
      </c>
      <c r="E13">
        <v>0</v>
      </c>
      <c r="G13" s="3" t="s">
        <v>24</v>
      </c>
      <c r="H13" s="2">
        <v>1.39</v>
      </c>
      <c r="I13" s="2"/>
    </row>
    <row r="14" spans="1:9" x14ac:dyDescent="0.3">
      <c r="B14" s="10">
        <v>2</v>
      </c>
      <c r="C14">
        <v>0</v>
      </c>
      <c r="D14">
        <v>13</v>
      </c>
      <c r="E14">
        <v>0</v>
      </c>
      <c r="G14" s="3" t="s">
        <v>25</v>
      </c>
      <c r="H14" s="2">
        <v>0.39979999999999999</v>
      </c>
      <c r="I14" s="2"/>
    </row>
    <row r="15" spans="1:9" x14ac:dyDescent="0.3">
      <c r="B15" s="10">
        <v>2</v>
      </c>
      <c r="C15">
        <v>0</v>
      </c>
      <c r="D15">
        <v>13</v>
      </c>
      <c r="E15">
        <v>0</v>
      </c>
      <c r="G15" s="3" t="s">
        <v>291</v>
      </c>
      <c r="H15" s="2" t="s">
        <v>124</v>
      </c>
      <c r="I15" s="2"/>
    </row>
    <row r="16" spans="1:9" x14ac:dyDescent="0.3">
      <c r="B16" s="10">
        <v>2</v>
      </c>
      <c r="C16" s="10">
        <v>3.4277777777777776</v>
      </c>
      <c r="D16">
        <v>13</v>
      </c>
      <c r="E16">
        <v>0</v>
      </c>
      <c r="G16" s="3" t="s">
        <v>19</v>
      </c>
      <c r="H16" s="2" t="s">
        <v>125</v>
      </c>
      <c r="I16" s="2"/>
    </row>
    <row r="17" spans="2:9" x14ac:dyDescent="0.3">
      <c r="B17" s="10">
        <v>2</v>
      </c>
      <c r="C17">
        <v>1.3294117647058823</v>
      </c>
      <c r="D17">
        <v>13</v>
      </c>
      <c r="E17">
        <v>0</v>
      </c>
      <c r="G17" s="3"/>
      <c r="H17" s="2"/>
      <c r="I17" s="2"/>
    </row>
    <row r="18" spans="2:9" x14ac:dyDescent="0.3">
      <c r="B18" s="10">
        <v>2</v>
      </c>
      <c r="C18">
        <v>0</v>
      </c>
      <c r="D18">
        <v>14</v>
      </c>
      <c r="E18">
        <v>0</v>
      </c>
      <c r="G18" s="3" t="s">
        <v>126</v>
      </c>
      <c r="H18" s="2" t="s">
        <v>127</v>
      </c>
      <c r="I18" s="2" t="s">
        <v>128</v>
      </c>
    </row>
    <row r="19" spans="2:9" x14ac:dyDescent="0.3">
      <c r="B19" s="10">
        <v>2</v>
      </c>
      <c r="C19" s="10">
        <v>1.1000000000000001</v>
      </c>
      <c r="D19">
        <v>14</v>
      </c>
      <c r="E19">
        <v>0</v>
      </c>
      <c r="G19" s="3" t="s">
        <v>292</v>
      </c>
      <c r="H19" s="2">
        <v>1.89</v>
      </c>
      <c r="I19" s="2">
        <v>3.573</v>
      </c>
    </row>
    <row r="20" spans="2:9" x14ac:dyDescent="0.3">
      <c r="B20" s="10">
        <v>3</v>
      </c>
      <c r="C20">
        <v>0</v>
      </c>
      <c r="D20">
        <v>14</v>
      </c>
      <c r="E20">
        <v>0</v>
      </c>
      <c r="G20" s="3" t="s">
        <v>293</v>
      </c>
      <c r="H20" s="2">
        <v>0</v>
      </c>
      <c r="I20" s="2">
        <v>0</v>
      </c>
    </row>
    <row r="21" spans="2:9" x14ac:dyDescent="0.3">
      <c r="B21" s="10">
        <v>3</v>
      </c>
      <c r="C21" s="10">
        <v>2.7916666666666665</v>
      </c>
      <c r="D21">
        <v>14</v>
      </c>
      <c r="E21">
        <v>0</v>
      </c>
      <c r="G21" s="3"/>
      <c r="H21" s="2"/>
      <c r="I21" s="2"/>
    </row>
    <row r="22" spans="2:9" x14ac:dyDescent="0.3">
      <c r="B22" s="10">
        <v>3</v>
      </c>
      <c r="C22">
        <v>0</v>
      </c>
      <c r="D22">
        <v>15</v>
      </c>
      <c r="E22">
        <v>0.10555555555555556</v>
      </c>
      <c r="G22" s="3" t="s">
        <v>294</v>
      </c>
      <c r="H22" s="2"/>
      <c r="I22" s="2"/>
    </row>
    <row r="23" spans="2:9" x14ac:dyDescent="0.3">
      <c r="B23" s="10">
        <v>3</v>
      </c>
      <c r="C23">
        <v>6.6666666666666666E-2</v>
      </c>
      <c r="D23">
        <v>15</v>
      </c>
      <c r="E23">
        <v>0.73333333333333328</v>
      </c>
      <c r="G23" s="3" t="s">
        <v>132</v>
      </c>
      <c r="H23" s="2"/>
      <c r="I23" s="2"/>
    </row>
    <row r="24" spans="2:9" x14ac:dyDescent="0.3">
      <c r="B24" s="10">
        <v>3</v>
      </c>
      <c r="C24" s="10">
        <v>2.7</v>
      </c>
      <c r="D24">
        <v>15</v>
      </c>
      <c r="E24">
        <v>3.4833333333333334</v>
      </c>
      <c r="G24" s="3" t="s">
        <v>4</v>
      </c>
      <c r="H24" s="2"/>
      <c r="I24" s="2"/>
    </row>
    <row r="25" spans="2:9" x14ac:dyDescent="0.3">
      <c r="B25" s="10">
        <v>3</v>
      </c>
      <c r="C25">
        <v>0.84172661870503596</v>
      </c>
      <c r="D25">
        <v>15</v>
      </c>
      <c r="E25">
        <v>0</v>
      </c>
      <c r="G25" s="3" t="s">
        <v>8</v>
      </c>
      <c r="H25" s="2"/>
      <c r="I25" s="2"/>
    </row>
    <row r="26" spans="2:9" x14ac:dyDescent="0.3">
      <c r="B26" s="10">
        <v>3</v>
      </c>
      <c r="C26" s="10">
        <v>1.3888888888888888</v>
      </c>
      <c r="D26">
        <v>15</v>
      </c>
      <c r="E26">
        <v>0</v>
      </c>
      <c r="G26" s="3" t="s">
        <v>295</v>
      </c>
      <c r="H26" s="2" t="s">
        <v>32</v>
      </c>
      <c r="I26" s="2"/>
    </row>
    <row r="27" spans="2:9" x14ac:dyDescent="0.3">
      <c r="B27" s="10">
        <v>4</v>
      </c>
      <c r="C27" s="10">
        <v>0.32500000000000001</v>
      </c>
      <c r="D27">
        <v>15</v>
      </c>
      <c r="E27">
        <v>0.49056603773585</v>
      </c>
      <c r="G27" s="3"/>
      <c r="H27" s="2"/>
      <c r="I27" s="2"/>
    </row>
    <row r="28" spans="2:9" x14ac:dyDescent="0.3">
      <c r="B28" s="10">
        <v>4</v>
      </c>
      <c r="C28">
        <v>0</v>
      </c>
      <c r="D28">
        <v>16</v>
      </c>
      <c r="E28">
        <v>0</v>
      </c>
      <c r="G28" s="3" t="s">
        <v>134</v>
      </c>
      <c r="H28" s="2"/>
      <c r="I28" s="2"/>
    </row>
    <row r="29" spans="2:9" x14ac:dyDescent="0.3">
      <c r="B29" s="10">
        <v>4</v>
      </c>
      <c r="C29">
        <v>0</v>
      </c>
      <c r="D29">
        <v>16</v>
      </c>
      <c r="E29">
        <v>0</v>
      </c>
      <c r="G29" s="3" t="s">
        <v>135</v>
      </c>
      <c r="H29" s="2">
        <v>69</v>
      </c>
      <c r="I29" s="2"/>
    </row>
    <row r="30" spans="2:9" x14ac:dyDescent="0.3">
      <c r="B30" s="10">
        <v>4</v>
      </c>
      <c r="C30">
        <v>6.333333333333333</v>
      </c>
      <c r="D30">
        <v>16</v>
      </c>
      <c r="E30">
        <v>0</v>
      </c>
      <c r="G30" s="3" t="s">
        <v>136</v>
      </c>
      <c r="H30" s="2">
        <v>148.1</v>
      </c>
      <c r="I30" s="2"/>
    </row>
    <row r="31" spans="2:9" x14ac:dyDescent="0.3">
      <c r="B31" s="10">
        <v>4</v>
      </c>
      <c r="C31" s="10">
        <v>0.19444444444444445</v>
      </c>
      <c r="D31">
        <v>16</v>
      </c>
      <c r="E31">
        <v>2.0370370370370372</v>
      </c>
      <c r="G31" s="3"/>
      <c r="H31" s="2"/>
      <c r="I31" s="2"/>
    </row>
    <row r="32" spans="2:9" x14ac:dyDescent="0.3">
      <c r="B32" s="10">
        <v>4</v>
      </c>
      <c r="C32">
        <v>0</v>
      </c>
      <c r="D32">
        <v>16</v>
      </c>
      <c r="E32">
        <v>2.7833333333333332</v>
      </c>
      <c r="G32" s="3" t="s">
        <v>23</v>
      </c>
      <c r="H32" s="2"/>
      <c r="I32" s="2"/>
    </row>
    <row r="33" spans="2:9" x14ac:dyDescent="0.3">
      <c r="B33">
        <v>5</v>
      </c>
      <c r="C33">
        <v>0.2</v>
      </c>
      <c r="D33">
        <v>16</v>
      </c>
      <c r="E33">
        <v>3.4682080924855488E-2</v>
      </c>
      <c r="G33" s="3" t="s">
        <v>296</v>
      </c>
      <c r="H33" s="2">
        <v>2</v>
      </c>
      <c r="I33" s="2"/>
    </row>
    <row r="34" spans="2:9" x14ac:dyDescent="0.3">
      <c r="B34">
        <v>5</v>
      </c>
      <c r="C34">
        <v>0.53055555555555556</v>
      </c>
      <c r="G34" s="3" t="s">
        <v>297</v>
      </c>
      <c r="H34" s="2">
        <v>16</v>
      </c>
      <c r="I34" s="2"/>
    </row>
    <row r="35" spans="2:9" x14ac:dyDescent="0.3">
      <c r="B35">
        <v>5</v>
      </c>
      <c r="C35">
        <v>0.37777777777777777</v>
      </c>
      <c r="G35" s="3" t="s">
        <v>298</v>
      </c>
      <c r="H35" s="2">
        <v>72</v>
      </c>
      <c r="I35" s="2"/>
    </row>
    <row r="36" spans="2:9" x14ac:dyDescent="0.3">
      <c r="B36" s="10">
        <v>5</v>
      </c>
      <c r="C36">
        <v>0.60555555555555551</v>
      </c>
    </row>
    <row r="37" spans="2:9" x14ac:dyDescent="0.3">
      <c r="B37" s="10">
        <v>5</v>
      </c>
      <c r="C37">
        <v>2.9777777777777779</v>
      </c>
    </row>
    <row r="38" spans="2:9" x14ac:dyDescent="0.3">
      <c r="B38">
        <v>6</v>
      </c>
      <c r="C38">
        <v>1.3388888888888888</v>
      </c>
    </row>
    <row r="39" spans="2:9" x14ac:dyDescent="0.3">
      <c r="B39">
        <v>6</v>
      </c>
      <c r="C39">
        <v>0.45555555555555555</v>
      </c>
    </row>
    <row r="40" spans="2:9" x14ac:dyDescent="0.3">
      <c r="B40" s="10">
        <v>6</v>
      </c>
      <c r="C40">
        <v>0.18888888888888888</v>
      </c>
    </row>
    <row r="41" spans="2:9" x14ac:dyDescent="0.3">
      <c r="B41" s="10">
        <v>6</v>
      </c>
      <c r="C41">
        <v>1.6666666666666666E-2</v>
      </c>
    </row>
    <row r="42" spans="2:9" x14ac:dyDescent="0.3">
      <c r="B42" s="10">
        <v>6</v>
      </c>
      <c r="C42">
        <v>1.1111111111111112E-2</v>
      </c>
    </row>
    <row r="43" spans="2:9" x14ac:dyDescent="0.3">
      <c r="B43">
        <v>7</v>
      </c>
      <c r="C43">
        <v>1.9111111111111112</v>
      </c>
    </row>
    <row r="44" spans="2:9" x14ac:dyDescent="0.3">
      <c r="B44">
        <v>7</v>
      </c>
      <c r="C44">
        <v>0</v>
      </c>
    </row>
    <row r="45" spans="2:9" x14ac:dyDescent="0.3">
      <c r="B45">
        <v>7</v>
      </c>
      <c r="C45">
        <v>2.2222222222222223E-2</v>
      </c>
    </row>
    <row r="46" spans="2:9" x14ac:dyDescent="0.3">
      <c r="B46" s="10">
        <v>7</v>
      </c>
      <c r="C46">
        <v>0.78888888888888886</v>
      </c>
    </row>
    <row r="47" spans="2:9" x14ac:dyDescent="0.3">
      <c r="B47" s="10">
        <v>7</v>
      </c>
      <c r="C47">
        <v>1.1111111111111112E-2</v>
      </c>
    </row>
    <row r="48" spans="2:9" x14ac:dyDescent="0.3">
      <c r="B48" s="10">
        <v>8</v>
      </c>
      <c r="C48" s="10">
        <v>2.6</v>
      </c>
    </row>
    <row r="49" spans="2:3" x14ac:dyDescent="0.3">
      <c r="B49" s="10">
        <v>9</v>
      </c>
      <c r="C49" s="10">
        <v>4.45</v>
      </c>
    </row>
    <row r="50" spans="2:3" x14ac:dyDescent="0.3">
      <c r="B50" s="10">
        <v>10</v>
      </c>
      <c r="C50" s="10">
        <v>2</v>
      </c>
    </row>
    <row r="51" spans="2:3" x14ac:dyDescent="0.3">
      <c r="B51" s="10">
        <v>10</v>
      </c>
      <c r="C51" s="10">
        <v>0.42916666666666664</v>
      </c>
    </row>
    <row r="52" spans="2:3" x14ac:dyDescent="0.3">
      <c r="B52" s="10">
        <v>10</v>
      </c>
      <c r="C52" s="10">
        <v>9.3833333333333329</v>
      </c>
    </row>
    <row r="53" spans="2:3" x14ac:dyDescent="0.3">
      <c r="B53" s="10">
        <v>10</v>
      </c>
      <c r="C53" s="10">
        <v>0.33333333333333331</v>
      </c>
    </row>
  </sheetData>
  <sortState xmlns:xlrd2="http://schemas.microsoft.com/office/spreadsheetml/2017/richdata2" ref="D9:E34">
    <sortCondition ref="D8:D34"/>
  </sortState>
  <mergeCells count="4">
    <mergeCell ref="D2:E2"/>
    <mergeCell ref="B2:C2"/>
    <mergeCell ref="B1:E1"/>
    <mergeCell ref="B4:E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09C98-C8CC-4330-8EC6-DB6CB2F283FF}">
  <dimension ref="A1:D23"/>
  <sheetViews>
    <sheetView workbookViewId="0">
      <selection activeCell="C13" sqref="C13"/>
    </sheetView>
  </sheetViews>
  <sheetFormatPr defaultRowHeight="14.4" x14ac:dyDescent="0.3"/>
  <cols>
    <col min="1" max="1" width="14.33203125" customWidth="1"/>
  </cols>
  <sheetData>
    <row r="1" spans="1:4" x14ac:dyDescent="0.3">
      <c r="A1" s="32" t="s">
        <v>67</v>
      </c>
      <c r="B1" s="32"/>
      <c r="C1" s="32"/>
      <c r="D1" s="16"/>
    </row>
    <row r="2" spans="1:4" ht="42" customHeight="1" x14ac:dyDescent="0.3">
      <c r="A2" s="17" t="s">
        <v>118</v>
      </c>
      <c r="B2" s="5" t="s">
        <v>0</v>
      </c>
      <c r="C2" s="5" t="s">
        <v>1</v>
      </c>
    </row>
    <row r="3" spans="1:4" x14ac:dyDescent="0.3">
      <c r="A3" s="2">
        <v>0</v>
      </c>
      <c r="B3" s="2">
        <v>41.304347826087003</v>
      </c>
      <c r="C3" s="2">
        <v>76.923076923076906</v>
      </c>
    </row>
    <row r="4" spans="1:4" x14ac:dyDescent="0.3">
      <c r="A4" s="2">
        <v>0.5</v>
      </c>
      <c r="B4" s="2">
        <v>60.869565217391298</v>
      </c>
      <c r="C4" s="2">
        <v>88.461538461538495</v>
      </c>
    </row>
    <row r="5" spans="1:4" x14ac:dyDescent="0.3">
      <c r="A5" s="2">
        <v>1</v>
      </c>
      <c r="B5" s="2">
        <v>67.391304347826093</v>
      </c>
      <c r="C5" s="2">
        <v>88.461538461538495</v>
      </c>
    </row>
    <row r="6" spans="1:4" x14ac:dyDescent="0.3">
      <c r="A6" s="2">
        <v>1.5</v>
      </c>
      <c r="B6" s="2">
        <v>73.913043478260903</v>
      </c>
      <c r="C6" s="2">
        <v>88.461538461538495</v>
      </c>
    </row>
    <row r="7" spans="1:4" x14ac:dyDescent="0.3">
      <c r="A7" s="2">
        <v>2</v>
      </c>
      <c r="B7" s="2">
        <v>78.260869565217405</v>
      </c>
      <c r="C7" s="2">
        <v>92.307692307692307</v>
      </c>
    </row>
    <row r="8" spans="1:4" x14ac:dyDescent="0.3">
      <c r="A8" s="2">
        <v>2.5</v>
      </c>
      <c r="B8" s="2">
        <v>82.608695652173907</v>
      </c>
      <c r="C8" s="2">
        <v>92.307692307692307</v>
      </c>
    </row>
    <row r="9" spans="1:4" x14ac:dyDescent="0.3">
      <c r="A9" s="2">
        <v>3</v>
      </c>
      <c r="B9" s="2">
        <v>86.956521739130395</v>
      </c>
      <c r="C9" s="2">
        <v>96.153846153846203</v>
      </c>
    </row>
    <row r="10" spans="1:4" x14ac:dyDescent="0.3">
      <c r="A10" s="2">
        <v>3.5</v>
      </c>
      <c r="B10" s="2">
        <v>89.130434782608702</v>
      </c>
      <c r="C10" s="2">
        <v>100</v>
      </c>
    </row>
    <row r="11" spans="1:4" x14ac:dyDescent="0.3">
      <c r="A11" s="2">
        <v>4</v>
      </c>
      <c r="B11" s="2">
        <v>91.304347826086996</v>
      </c>
      <c r="C11" s="2">
        <v>100</v>
      </c>
    </row>
    <row r="12" spans="1:4" x14ac:dyDescent="0.3">
      <c r="A12" s="2">
        <v>4.5</v>
      </c>
      <c r="B12" s="2">
        <v>93.478260869565204</v>
      </c>
      <c r="C12" s="2">
        <v>100</v>
      </c>
    </row>
    <row r="13" spans="1:4" x14ac:dyDescent="0.3">
      <c r="A13" s="2">
        <v>5</v>
      </c>
      <c r="B13" s="2">
        <v>93.478260869565204</v>
      </c>
      <c r="C13" s="2">
        <v>100</v>
      </c>
    </row>
    <row r="14" spans="1:4" x14ac:dyDescent="0.3">
      <c r="A14" s="2">
        <v>5.5</v>
      </c>
      <c r="B14" s="2">
        <v>93.478260869565204</v>
      </c>
      <c r="C14" s="2">
        <v>100</v>
      </c>
    </row>
    <row r="15" spans="1:4" x14ac:dyDescent="0.3">
      <c r="A15" s="2">
        <v>6</v>
      </c>
      <c r="B15" s="2">
        <v>93.478260869565204</v>
      </c>
      <c r="C15" s="2">
        <v>100</v>
      </c>
    </row>
    <row r="16" spans="1:4" x14ac:dyDescent="0.3">
      <c r="A16" s="2">
        <v>6.5</v>
      </c>
      <c r="B16" s="2">
        <v>95.652173913043498</v>
      </c>
      <c r="C16" s="2">
        <v>100</v>
      </c>
    </row>
    <row r="17" spans="1:3" x14ac:dyDescent="0.3">
      <c r="A17" s="2">
        <v>7</v>
      </c>
      <c r="B17" s="2">
        <v>95.652173913043498</v>
      </c>
      <c r="C17" s="2">
        <v>100</v>
      </c>
    </row>
    <row r="18" spans="1:3" x14ac:dyDescent="0.3">
      <c r="A18" s="2">
        <v>7.5</v>
      </c>
      <c r="B18" s="2">
        <v>95.652173913043498</v>
      </c>
      <c r="C18" s="2">
        <v>100</v>
      </c>
    </row>
    <row r="19" spans="1:3" x14ac:dyDescent="0.3">
      <c r="A19" s="2">
        <v>8</v>
      </c>
      <c r="B19" s="2">
        <v>95.652173913043498</v>
      </c>
      <c r="C19" s="2">
        <v>100</v>
      </c>
    </row>
    <row r="20" spans="1:3" x14ac:dyDescent="0.3">
      <c r="A20" s="2">
        <v>8.5</v>
      </c>
      <c r="B20" s="2">
        <v>95.652173913043498</v>
      </c>
      <c r="C20" s="2">
        <v>100</v>
      </c>
    </row>
    <row r="21" spans="1:3" x14ac:dyDescent="0.3">
      <c r="A21" s="2">
        <v>9</v>
      </c>
      <c r="B21" s="2">
        <v>95.652173913043498</v>
      </c>
      <c r="C21" s="2">
        <v>100</v>
      </c>
    </row>
    <row r="22" spans="1:3" x14ac:dyDescent="0.3">
      <c r="A22" s="2">
        <v>9.5</v>
      </c>
      <c r="B22" s="2">
        <v>97.826086956521706</v>
      </c>
      <c r="C22" s="2">
        <v>100</v>
      </c>
    </row>
    <row r="23" spans="1:3" x14ac:dyDescent="0.3">
      <c r="A23" s="2">
        <v>10</v>
      </c>
      <c r="B23" s="2">
        <v>100</v>
      </c>
      <c r="C23" s="2">
        <v>100</v>
      </c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AA77E-B684-427A-A998-49DB948D1CC2}">
  <dimension ref="A1:I70"/>
  <sheetViews>
    <sheetView workbookViewId="0"/>
  </sheetViews>
  <sheetFormatPr defaultRowHeight="14.4" x14ac:dyDescent="0.3"/>
  <cols>
    <col min="3" max="3" width="12" customWidth="1"/>
    <col min="5" max="5" width="12" customWidth="1"/>
    <col min="7" max="7" width="53" bestFit="1" customWidth="1"/>
  </cols>
  <sheetData>
    <row r="1" spans="1:9" x14ac:dyDescent="0.3">
      <c r="B1" s="32" t="s">
        <v>67</v>
      </c>
      <c r="C1" s="32"/>
      <c r="D1" s="32"/>
      <c r="E1" s="32"/>
    </row>
    <row r="2" spans="1:9" x14ac:dyDescent="0.3">
      <c r="B2" s="32" t="s">
        <v>0</v>
      </c>
      <c r="C2" s="32"/>
      <c r="D2" s="30" t="s">
        <v>1</v>
      </c>
      <c r="E2" s="30"/>
    </row>
    <row r="3" spans="1:9" ht="43.2" x14ac:dyDescent="0.3">
      <c r="B3" s="13" t="s">
        <v>119</v>
      </c>
      <c r="C3" s="14" t="s">
        <v>145</v>
      </c>
      <c r="D3" s="15" t="s">
        <v>119</v>
      </c>
      <c r="E3" s="14" t="s">
        <v>145</v>
      </c>
    </row>
    <row r="4" spans="1:9" x14ac:dyDescent="0.3">
      <c r="A4" s="21" t="s">
        <v>289</v>
      </c>
      <c r="B4" s="31">
        <f>ABS((E5-C5)/SQRT(((E7-1)*E6*E6*E7+(C7-1)*C6*C6*C7)/(E7+C7-2)))</f>
        <v>0.8202528674939874</v>
      </c>
      <c r="C4" s="31"/>
      <c r="D4" s="31"/>
      <c r="E4" s="31"/>
      <c r="G4" s="4" t="s">
        <v>120</v>
      </c>
      <c r="H4" s="2"/>
      <c r="I4" s="2"/>
    </row>
    <row r="5" spans="1:9" x14ac:dyDescent="0.3">
      <c r="A5" s="22" t="s">
        <v>288</v>
      </c>
      <c r="B5" s="22"/>
      <c r="C5" s="22">
        <f t="shared" ref="C5" si="0">AVERAGE(C8:C1000)</f>
        <v>1.1589273725615978</v>
      </c>
      <c r="D5" s="22"/>
      <c r="E5" s="22">
        <f t="shared" ref="E5" si="1">AVERAGE(E8:E1000)</f>
        <v>0.2480638744158298</v>
      </c>
      <c r="G5" s="3" t="s">
        <v>4</v>
      </c>
      <c r="H5" s="2">
        <v>4.0000000000000001E-3</v>
      </c>
      <c r="I5" s="2"/>
    </row>
    <row r="6" spans="1:9" x14ac:dyDescent="0.3">
      <c r="A6" s="22" t="s">
        <v>230</v>
      </c>
      <c r="B6" s="22"/>
      <c r="C6" s="22">
        <f t="shared" ref="C6" si="2">STDEV(C8:C1000)/SQRT(C7)</f>
        <v>0.16081456135936023</v>
      </c>
      <c r="D6" s="22"/>
      <c r="E6" s="22">
        <f t="shared" ref="E6" si="3">STDEV(E8:E1000)/SQRT(E7)</f>
        <v>0.11346717152155106</v>
      </c>
      <c r="G6" s="3" t="s">
        <v>8</v>
      </c>
      <c r="H6" s="2" t="s">
        <v>33</v>
      </c>
      <c r="I6" s="2"/>
    </row>
    <row r="7" spans="1:9" x14ac:dyDescent="0.3">
      <c r="A7" s="22" t="s">
        <v>231</v>
      </c>
      <c r="B7" s="22"/>
      <c r="C7" s="22">
        <f t="shared" ref="C7" si="4">COUNT(C8:C1000)</f>
        <v>63</v>
      </c>
      <c r="D7" s="22"/>
      <c r="E7" s="22">
        <f t="shared" ref="E7" si="5">COUNT(E8:E1000)</f>
        <v>30</v>
      </c>
      <c r="G7" s="3" t="s">
        <v>13</v>
      </c>
      <c r="H7" s="2" t="s">
        <v>7</v>
      </c>
      <c r="I7" s="2"/>
    </row>
    <row r="8" spans="1:9" x14ac:dyDescent="0.3">
      <c r="B8">
        <v>0</v>
      </c>
      <c r="C8">
        <v>2.98425904257624E-2</v>
      </c>
      <c r="D8">
        <v>24</v>
      </c>
      <c r="E8">
        <v>0.117285289882909</v>
      </c>
      <c r="G8" s="3" t="s">
        <v>14</v>
      </c>
      <c r="H8" s="2" t="s">
        <v>15</v>
      </c>
      <c r="I8" s="2"/>
    </row>
    <row r="9" spans="1:9" x14ac:dyDescent="0.3">
      <c r="B9">
        <v>0</v>
      </c>
      <c r="C9">
        <v>0.56408639419875195</v>
      </c>
      <c r="D9">
        <v>24</v>
      </c>
      <c r="E9">
        <v>2.2340055215792201E-2</v>
      </c>
      <c r="G9" s="3" t="s">
        <v>16</v>
      </c>
      <c r="H9" s="2" t="s">
        <v>138</v>
      </c>
      <c r="I9" s="2"/>
    </row>
    <row r="10" spans="1:9" x14ac:dyDescent="0.3">
      <c r="B10">
        <v>0</v>
      </c>
      <c r="C10">
        <v>0.62552154604218102</v>
      </c>
      <c r="D10">
        <v>24</v>
      </c>
      <c r="E10">
        <v>7.81901932552726E-2</v>
      </c>
      <c r="G10" s="3" t="s">
        <v>22</v>
      </c>
      <c r="H10" s="2" t="s">
        <v>139</v>
      </c>
      <c r="I10" s="2"/>
    </row>
    <row r="11" spans="1:9" x14ac:dyDescent="0.3">
      <c r="B11">
        <v>0</v>
      </c>
      <c r="C11">
        <v>0.64786160125797299</v>
      </c>
      <c r="D11">
        <v>25</v>
      </c>
      <c r="E11">
        <v>3.90950966276363E-2</v>
      </c>
      <c r="G11" s="3"/>
      <c r="H11" s="2"/>
      <c r="I11" s="2"/>
    </row>
    <row r="12" spans="1:9" x14ac:dyDescent="0.3">
      <c r="B12">
        <v>0</v>
      </c>
      <c r="C12">
        <v>3.3510082823688302E-2</v>
      </c>
      <c r="D12">
        <v>26</v>
      </c>
      <c r="E12">
        <v>0.40770600768820697</v>
      </c>
      <c r="G12" s="3" t="s">
        <v>17</v>
      </c>
      <c r="H12" s="2"/>
      <c r="I12" s="2"/>
    </row>
    <row r="13" spans="1:9" x14ac:dyDescent="0.3">
      <c r="B13">
        <v>1</v>
      </c>
      <c r="C13">
        <v>0.34627085584477901</v>
      </c>
      <c r="D13">
        <v>26</v>
      </c>
      <c r="E13">
        <v>0.45238611811979101</v>
      </c>
      <c r="G13" s="3" t="s">
        <v>24</v>
      </c>
      <c r="H13" s="2">
        <v>1.1759999999999999</v>
      </c>
      <c r="I13" s="2"/>
    </row>
    <row r="14" spans="1:9" x14ac:dyDescent="0.3">
      <c r="B14">
        <v>1</v>
      </c>
      <c r="C14">
        <v>3.0047374265240498</v>
      </c>
      <c r="D14">
        <v>27</v>
      </c>
      <c r="E14">
        <v>3.3510082823688302E-2</v>
      </c>
      <c r="G14" s="3" t="s">
        <v>25</v>
      </c>
      <c r="H14" s="2">
        <v>0.24779999999999999</v>
      </c>
      <c r="I14" s="2"/>
    </row>
    <row r="15" spans="1:9" x14ac:dyDescent="0.3">
      <c r="B15">
        <v>1</v>
      </c>
      <c r="C15">
        <v>0.20664551074607801</v>
      </c>
      <c r="D15">
        <v>27</v>
      </c>
      <c r="E15">
        <v>8.3775207059220605E-2</v>
      </c>
      <c r="G15" s="3" t="s">
        <v>143</v>
      </c>
      <c r="H15" s="2" t="s">
        <v>140</v>
      </c>
      <c r="I15" s="2"/>
    </row>
    <row r="16" spans="1:9" x14ac:dyDescent="0.3">
      <c r="B16">
        <v>1</v>
      </c>
      <c r="C16">
        <v>0.195475483138181</v>
      </c>
      <c r="D16">
        <v>27</v>
      </c>
      <c r="E16">
        <v>5.02651242355324E-2</v>
      </c>
      <c r="G16" s="3" t="s">
        <v>19</v>
      </c>
      <c r="H16" s="2" t="s">
        <v>141</v>
      </c>
      <c r="I16" s="2"/>
    </row>
    <row r="17" spans="2:9" x14ac:dyDescent="0.3">
      <c r="B17">
        <v>2</v>
      </c>
      <c r="C17">
        <v>1.50236871326202</v>
      </c>
      <c r="D17">
        <v>27</v>
      </c>
      <c r="E17">
        <v>2.51325621177662E-2</v>
      </c>
      <c r="G17" s="3"/>
      <c r="H17" s="2"/>
      <c r="I17" s="2"/>
    </row>
    <row r="18" spans="2:9" x14ac:dyDescent="0.3">
      <c r="B18">
        <v>2</v>
      </c>
      <c r="C18">
        <v>3.45153853083989</v>
      </c>
      <c r="D18">
        <v>28</v>
      </c>
      <c r="E18">
        <v>2.51325621177662E-2</v>
      </c>
      <c r="G18" s="3" t="s">
        <v>126</v>
      </c>
      <c r="H18" s="2" t="s">
        <v>127</v>
      </c>
      <c r="I18" s="2" t="s">
        <v>128</v>
      </c>
    </row>
    <row r="19" spans="2:9" x14ac:dyDescent="0.3">
      <c r="B19">
        <v>2</v>
      </c>
      <c r="C19">
        <v>5.02651242355324E-2</v>
      </c>
      <c r="D19">
        <v>28</v>
      </c>
      <c r="E19">
        <v>0.17313542792238901</v>
      </c>
      <c r="G19" s="3" t="s">
        <v>129</v>
      </c>
      <c r="H19" s="2">
        <v>1.006</v>
      </c>
      <c r="I19" s="2">
        <v>1.0109999999999999</v>
      </c>
    </row>
    <row r="20" spans="2:9" x14ac:dyDescent="0.3">
      <c r="B20">
        <v>3</v>
      </c>
      <c r="C20">
        <v>0.57525642180664804</v>
      </c>
      <c r="D20">
        <v>28</v>
      </c>
      <c r="E20">
        <v>1.6755041411844099E-2</v>
      </c>
      <c r="G20" s="3" t="s">
        <v>130</v>
      </c>
      <c r="H20" s="2">
        <v>0.49959999999999999</v>
      </c>
      <c r="I20" s="2">
        <v>0.24959999999999999</v>
      </c>
    </row>
    <row r="21" spans="2:9" x14ac:dyDescent="0.3">
      <c r="B21">
        <v>3</v>
      </c>
      <c r="C21">
        <v>0.60318149082638906</v>
      </c>
      <c r="D21">
        <v>29</v>
      </c>
      <c r="E21">
        <v>2.8874521366411399</v>
      </c>
      <c r="G21" s="3"/>
      <c r="H21" s="2"/>
      <c r="I21" s="2"/>
    </row>
    <row r="22" spans="2:9" x14ac:dyDescent="0.3">
      <c r="B22">
        <v>4</v>
      </c>
      <c r="C22">
        <v>0.20106049694212999</v>
      </c>
      <c r="D22">
        <v>29</v>
      </c>
      <c r="E22">
        <v>2.51325621177662E-2</v>
      </c>
      <c r="G22" s="3" t="s">
        <v>131</v>
      </c>
      <c r="H22" s="2"/>
      <c r="I22" s="2"/>
    </row>
    <row r="23" spans="2:9" x14ac:dyDescent="0.3">
      <c r="B23">
        <v>4</v>
      </c>
      <c r="C23">
        <v>0.15638038651054501</v>
      </c>
      <c r="D23">
        <v>29</v>
      </c>
      <c r="E23">
        <v>6.7020165647376506E-2</v>
      </c>
      <c r="G23" s="3" t="s">
        <v>132</v>
      </c>
      <c r="H23" s="2" t="s">
        <v>142</v>
      </c>
      <c r="I23" s="2"/>
    </row>
    <row r="24" spans="2:9" x14ac:dyDescent="0.3">
      <c r="B24">
        <v>5</v>
      </c>
      <c r="C24">
        <v>1.6755041411844099E-2</v>
      </c>
      <c r="D24">
        <v>30</v>
      </c>
      <c r="E24">
        <v>3.3333333333333301E-3</v>
      </c>
      <c r="G24" s="3" t="s">
        <v>4</v>
      </c>
      <c r="H24" s="2">
        <v>0.1305</v>
      </c>
      <c r="I24" s="2"/>
    </row>
    <row r="25" spans="2:9" x14ac:dyDescent="0.3">
      <c r="B25">
        <v>5</v>
      </c>
      <c r="C25">
        <v>0.15638038651054501</v>
      </c>
      <c r="D25">
        <v>30</v>
      </c>
      <c r="E25">
        <v>6.6666666666666697E-3</v>
      </c>
      <c r="G25" s="3" t="s">
        <v>8</v>
      </c>
      <c r="H25" s="2" t="s">
        <v>9</v>
      </c>
      <c r="I25" s="2"/>
    </row>
    <row r="26" spans="2:9" x14ac:dyDescent="0.3">
      <c r="B26">
        <v>5</v>
      </c>
      <c r="C26">
        <v>0.92152727765142695</v>
      </c>
      <c r="D26">
        <v>31</v>
      </c>
      <c r="E26">
        <v>0.01</v>
      </c>
      <c r="G26" s="3" t="s">
        <v>133</v>
      </c>
      <c r="H26" s="2" t="s">
        <v>32</v>
      </c>
      <c r="I26" s="2"/>
    </row>
    <row r="27" spans="2:9" x14ac:dyDescent="0.3">
      <c r="B27">
        <v>5</v>
      </c>
      <c r="C27">
        <v>0.98296242949485502</v>
      </c>
      <c r="D27">
        <v>31</v>
      </c>
      <c r="E27">
        <v>1.9208087615838201</v>
      </c>
      <c r="G27" s="3"/>
      <c r="H27" s="2"/>
      <c r="I27" s="2"/>
    </row>
    <row r="28" spans="2:9" x14ac:dyDescent="0.3">
      <c r="B28">
        <v>6</v>
      </c>
      <c r="C28">
        <v>2.7701668467582299</v>
      </c>
      <c r="D28">
        <v>31</v>
      </c>
      <c r="E28">
        <v>3.3333333333333301E-3</v>
      </c>
      <c r="G28" s="3" t="s">
        <v>134</v>
      </c>
      <c r="H28" s="2"/>
      <c r="I28" s="2"/>
    </row>
    <row r="29" spans="2:9" x14ac:dyDescent="0.3">
      <c r="B29">
        <v>6</v>
      </c>
      <c r="C29">
        <v>9.2152727765142703E-2</v>
      </c>
      <c r="D29">
        <v>31</v>
      </c>
      <c r="E29">
        <v>6.6666666666666697E-3</v>
      </c>
      <c r="G29" s="3" t="s">
        <v>135</v>
      </c>
      <c r="H29" s="2">
        <v>89</v>
      </c>
      <c r="I29" s="2"/>
    </row>
    <row r="30" spans="2:9" x14ac:dyDescent="0.3">
      <c r="B30">
        <v>6</v>
      </c>
      <c r="C30">
        <v>1.1896079402409301</v>
      </c>
      <c r="D30">
        <v>31</v>
      </c>
      <c r="E30">
        <v>0.01</v>
      </c>
      <c r="G30" s="3" t="s">
        <v>136</v>
      </c>
      <c r="H30" s="2">
        <v>142</v>
      </c>
      <c r="I30" s="2"/>
    </row>
    <row r="31" spans="2:9" x14ac:dyDescent="0.3">
      <c r="B31">
        <v>6</v>
      </c>
      <c r="C31">
        <v>0.23457057976581799</v>
      </c>
      <c r="D31">
        <v>31</v>
      </c>
      <c r="E31">
        <v>2.5273799494524001E-2</v>
      </c>
      <c r="G31" s="3"/>
      <c r="H31" s="2"/>
      <c r="I31" s="2"/>
    </row>
    <row r="32" spans="2:9" x14ac:dyDescent="0.3">
      <c r="B32">
        <v>7</v>
      </c>
      <c r="C32">
        <v>4.1887603529610302E-2</v>
      </c>
      <c r="D32">
        <v>32</v>
      </c>
      <c r="E32">
        <v>0.14321819713563599</v>
      </c>
      <c r="G32" s="3" t="s">
        <v>23</v>
      </c>
      <c r="H32" s="2"/>
      <c r="I32" s="2"/>
    </row>
    <row r="33" spans="2:9" x14ac:dyDescent="0.3">
      <c r="B33">
        <v>8</v>
      </c>
      <c r="C33">
        <v>8.3775207059220605E-2</v>
      </c>
      <c r="D33">
        <v>32</v>
      </c>
      <c r="E33">
        <v>4.2122999157540003E-2</v>
      </c>
      <c r="G33" s="3" t="s">
        <v>144</v>
      </c>
      <c r="H33" s="2">
        <v>2</v>
      </c>
      <c r="I33" s="2"/>
    </row>
    <row r="34" spans="2:9" x14ac:dyDescent="0.3">
      <c r="B34">
        <v>8</v>
      </c>
      <c r="C34">
        <v>0.11170027607896101</v>
      </c>
      <c r="D34">
        <v>32</v>
      </c>
      <c r="E34">
        <v>3.3333333333333301E-3</v>
      </c>
      <c r="G34" s="3" t="s">
        <v>57</v>
      </c>
      <c r="H34" s="2">
        <v>34</v>
      </c>
      <c r="I34" s="2"/>
    </row>
    <row r="35" spans="2:9" x14ac:dyDescent="0.3">
      <c r="B35">
        <v>9</v>
      </c>
      <c r="C35">
        <v>0.57804892870862201</v>
      </c>
      <c r="D35">
        <v>32</v>
      </c>
      <c r="E35">
        <v>6.6666666666666697E-3</v>
      </c>
      <c r="G35" s="3" t="s">
        <v>137</v>
      </c>
      <c r="H35" s="2">
        <v>93</v>
      </c>
      <c r="I35" s="2"/>
    </row>
    <row r="36" spans="2:9" x14ac:dyDescent="0.3">
      <c r="B36">
        <v>9</v>
      </c>
      <c r="C36">
        <v>1.6755041411844099E-2</v>
      </c>
      <c r="D36">
        <v>33</v>
      </c>
      <c r="E36">
        <v>0.74617884221927999</v>
      </c>
    </row>
    <row r="37" spans="2:9" x14ac:dyDescent="0.3">
      <c r="B37">
        <v>10</v>
      </c>
      <c r="C37">
        <v>0.20106049694212999</v>
      </c>
      <c r="D37">
        <v>33</v>
      </c>
      <c r="E37">
        <v>0.01</v>
      </c>
    </row>
    <row r="38" spans="2:9" x14ac:dyDescent="0.3">
      <c r="B38">
        <v>10</v>
      </c>
      <c r="C38">
        <v>2.09438017648052E-2</v>
      </c>
    </row>
    <row r="39" spans="2:9" x14ac:dyDescent="0.3">
      <c r="B39">
        <v>10</v>
      </c>
      <c r="C39">
        <v>1.0555676089461801</v>
      </c>
    </row>
    <row r="40" spans="2:9" x14ac:dyDescent="0.3">
      <c r="B40">
        <v>10</v>
      </c>
      <c r="C40">
        <v>2.51325621177662E-2</v>
      </c>
    </row>
    <row r="41" spans="2:9" x14ac:dyDescent="0.3">
      <c r="B41">
        <v>11</v>
      </c>
      <c r="C41">
        <v>2.4853311427568801</v>
      </c>
    </row>
    <row r="42" spans="2:9" x14ac:dyDescent="0.3">
      <c r="B42">
        <v>11</v>
      </c>
      <c r="C42">
        <v>3.92067969037153</v>
      </c>
    </row>
    <row r="43" spans="2:9" x14ac:dyDescent="0.3">
      <c r="B43">
        <v>11</v>
      </c>
      <c r="C43">
        <v>1.4967836994580801</v>
      </c>
    </row>
    <row r="44" spans="2:9" x14ac:dyDescent="0.3">
      <c r="B44">
        <v>11</v>
      </c>
      <c r="C44">
        <v>0.30717575921714202</v>
      </c>
    </row>
    <row r="45" spans="2:9" x14ac:dyDescent="0.3">
      <c r="B45">
        <v>12</v>
      </c>
      <c r="C45">
        <v>3.3752100088526</v>
      </c>
    </row>
    <row r="46" spans="2:9" x14ac:dyDescent="0.3">
      <c r="B46">
        <v>12</v>
      </c>
      <c r="C46">
        <v>2.8781437803012198E-2</v>
      </c>
    </row>
    <row r="47" spans="2:9" x14ac:dyDescent="0.3">
      <c r="B47">
        <v>13</v>
      </c>
      <c r="C47">
        <v>0.94665983976919299</v>
      </c>
    </row>
    <row r="48" spans="2:9" x14ac:dyDescent="0.3">
      <c r="B48">
        <v>13</v>
      </c>
      <c r="C48">
        <v>4.1887603529610302E-2</v>
      </c>
    </row>
    <row r="49" spans="2:3" x14ac:dyDescent="0.3">
      <c r="B49">
        <v>14</v>
      </c>
      <c r="C49">
        <v>2.2340055215792201E-2</v>
      </c>
    </row>
    <row r="50" spans="2:3" x14ac:dyDescent="0.3">
      <c r="B50">
        <v>15</v>
      </c>
      <c r="C50">
        <v>3.49621864127147</v>
      </c>
    </row>
    <row r="51" spans="2:3" x14ac:dyDescent="0.3">
      <c r="B51">
        <v>16</v>
      </c>
      <c r="C51">
        <v>0.178720441726337</v>
      </c>
    </row>
    <row r="52" spans="2:3" x14ac:dyDescent="0.3">
      <c r="B52">
        <v>16</v>
      </c>
      <c r="C52">
        <v>0.85450711200405005</v>
      </c>
    </row>
    <row r="53" spans="2:3" x14ac:dyDescent="0.3">
      <c r="B53">
        <v>16</v>
      </c>
      <c r="C53">
        <v>0.92152727765142695</v>
      </c>
    </row>
    <row r="54" spans="2:3" x14ac:dyDescent="0.3">
      <c r="B54">
        <v>17</v>
      </c>
      <c r="C54">
        <v>0.20664551074607801</v>
      </c>
    </row>
    <row r="55" spans="2:3" x14ac:dyDescent="0.3">
      <c r="B55">
        <v>17</v>
      </c>
      <c r="C55">
        <v>4.1329102149215498</v>
      </c>
    </row>
    <row r="56" spans="2:3" x14ac:dyDescent="0.3">
      <c r="B56">
        <v>18</v>
      </c>
      <c r="C56">
        <v>2.1167202316963101</v>
      </c>
    </row>
    <row r="57" spans="2:3" x14ac:dyDescent="0.3">
      <c r="B57">
        <v>18</v>
      </c>
      <c r="C57">
        <v>1.4185935062027999</v>
      </c>
    </row>
    <row r="58" spans="2:3" x14ac:dyDescent="0.3">
      <c r="B58">
        <v>19</v>
      </c>
      <c r="C58">
        <v>5.0488524787690299</v>
      </c>
    </row>
    <row r="59" spans="2:3" x14ac:dyDescent="0.3">
      <c r="B59">
        <v>19</v>
      </c>
      <c r="C59">
        <v>2.9879823851122</v>
      </c>
    </row>
    <row r="60" spans="2:3" x14ac:dyDescent="0.3">
      <c r="B60">
        <v>20</v>
      </c>
      <c r="C60">
        <v>1.31589328304321</v>
      </c>
    </row>
    <row r="61" spans="2:3" x14ac:dyDescent="0.3">
      <c r="B61">
        <v>21</v>
      </c>
      <c r="C61">
        <v>1.1682111766357799</v>
      </c>
    </row>
    <row r="62" spans="2:3" x14ac:dyDescent="0.3">
      <c r="B62">
        <v>21</v>
      </c>
      <c r="C62">
        <v>0.52906486941870301</v>
      </c>
    </row>
    <row r="63" spans="2:3" x14ac:dyDescent="0.3">
      <c r="B63">
        <v>22</v>
      </c>
      <c r="C63">
        <v>2.0050547598989001</v>
      </c>
    </row>
    <row r="64" spans="2:3" x14ac:dyDescent="0.3">
      <c r="B64">
        <v>22</v>
      </c>
      <c r="C64">
        <v>3.1339511373209801</v>
      </c>
    </row>
    <row r="65" spans="2:3" x14ac:dyDescent="0.3">
      <c r="B65">
        <v>23</v>
      </c>
      <c r="C65">
        <v>1.5922493681550101</v>
      </c>
    </row>
    <row r="66" spans="2:3" x14ac:dyDescent="0.3">
      <c r="B66">
        <v>23</v>
      </c>
      <c r="C66">
        <v>1.4743049705139</v>
      </c>
    </row>
    <row r="67" spans="2:3" x14ac:dyDescent="0.3">
      <c r="B67">
        <v>23</v>
      </c>
      <c r="C67">
        <v>2.4178601516428002</v>
      </c>
    </row>
    <row r="68" spans="2:3" x14ac:dyDescent="0.3">
      <c r="B68">
        <v>23</v>
      </c>
      <c r="C68">
        <v>3.1620331367593399</v>
      </c>
    </row>
    <row r="69" spans="2:3" x14ac:dyDescent="0.3">
      <c r="B69">
        <v>23</v>
      </c>
      <c r="C69">
        <v>1.4153327716933399</v>
      </c>
    </row>
    <row r="70" spans="2:3" x14ac:dyDescent="0.3">
      <c r="B70">
        <v>23</v>
      </c>
      <c r="C70">
        <v>0.117944397641112</v>
      </c>
    </row>
  </sheetData>
  <mergeCells count="4">
    <mergeCell ref="B1:E1"/>
    <mergeCell ref="B2:C2"/>
    <mergeCell ref="D2:E2"/>
    <mergeCell ref="B4:E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92B61-7D54-477C-A709-8F825D8334D2}">
  <dimension ref="A1:I70"/>
  <sheetViews>
    <sheetView workbookViewId="0">
      <selection activeCell="E18" sqref="E18"/>
    </sheetView>
  </sheetViews>
  <sheetFormatPr defaultRowHeight="14.4" x14ac:dyDescent="0.3"/>
  <cols>
    <col min="3" max="3" width="12" bestFit="1" customWidth="1"/>
    <col min="4" max="4" width="9.21875" customWidth="1"/>
    <col min="5" max="5" width="12" bestFit="1" customWidth="1"/>
    <col min="7" max="7" width="53" bestFit="1" customWidth="1"/>
  </cols>
  <sheetData>
    <row r="1" spans="1:9" x14ac:dyDescent="0.3">
      <c r="B1" s="32" t="s">
        <v>67</v>
      </c>
      <c r="C1" s="32"/>
      <c r="D1" s="32"/>
      <c r="E1" s="32"/>
    </row>
    <row r="2" spans="1:9" x14ac:dyDescent="0.3">
      <c r="B2" s="32" t="s">
        <v>0</v>
      </c>
      <c r="C2" s="32"/>
      <c r="D2" s="30" t="s">
        <v>1</v>
      </c>
      <c r="E2" s="30"/>
    </row>
    <row r="3" spans="1:9" ht="46.2" customHeight="1" x14ac:dyDescent="0.3">
      <c r="B3" s="13" t="s">
        <v>119</v>
      </c>
      <c r="C3" s="14" t="s">
        <v>146</v>
      </c>
      <c r="D3" s="15" t="s">
        <v>119</v>
      </c>
      <c r="E3" s="14" t="s">
        <v>146</v>
      </c>
    </row>
    <row r="4" spans="1:9" x14ac:dyDescent="0.3">
      <c r="A4" s="21" t="s">
        <v>289</v>
      </c>
      <c r="B4" s="31">
        <f>ABS((E5-C5)/SQRT(((E7-1)*E6*E6*E7+(C7-1)*C6*C6*C7)/(E7+C7-2)))</f>
        <v>5.3924883266893431E-2</v>
      </c>
      <c r="C4" s="31"/>
      <c r="D4" s="31"/>
      <c r="E4" s="31"/>
      <c r="G4" s="4" t="s">
        <v>120</v>
      </c>
      <c r="H4" s="2"/>
      <c r="I4" s="2"/>
    </row>
    <row r="5" spans="1:9" x14ac:dyDescent="0.3">
      <c r="A5" s="22" t="s">
        <v>288</v>
      </c>
      <c r="B5" s="22"/>
      <c r="C5" s="22">
        <f t="shared" ref="C5" si="0">AVERAGE(C8:C1000)</f>
        <v>16.374920576273588</v>
      </c>
      <c r="D5" s="22"/>
      <c r="E5" s="22">
        <f t="shared" ref="E5" si="1">AVERAGE(E8:E1000)</f>
        <v>16.120723033894375</v>
      </c>
      <c r="G5" s="3" t="s">
        <v>4</v>
      </c>
      <c r="H5" s="2">
        <v>0.84519999999999995</v>
      </c>
      <c r="I5" s="2"/>
    </row>
    <row r="6" spans="1:9" x14ac:dyDescent="0.3">
      <c r="A6" s="22" t="s">
        <v>230</v>
      </c>
      <c r="B6" s="22"/>
      <c r="C6" s="22">
        <f t="shared" ref="C6" si="2">STDEV(C8:C1000)/SQRT(C7)</f>
        <v>0.56255321510250622</v>
      </c>
      <c r="D6" s="22"/>
      <c r="E6" s="22">
        <f t="shared" ref="E6" si="3">STDEV(E8:E1000)/SQRT(E7)</f>
        <v>1.1812101737679901</v>
      </c>
      <c r="G6" s="3" t="s">
        <v>8</v>
      </c>
      <c r="H6" s="2" t="s">
        <v>9</v>
      </c>
      <c r="I6" s="2"/>
    </row>
    <row r="7" spans="1:9" x14ac:dyDescent="0.3">
      <c r="A7" s="22" t="s">
        <v>231</v>
      </c>
      <c r="B7" s="22"/>
      <c r="C7" s="22">
        <f t="shared" ref="C7" si="4">COUNT(C8:C1000)</f>
        <v>63</v>
      </c>
      <c r="D7" s="22"/>
      <c r="E7" s="22">
        <f t="shared" ref="E7" si="5">COUNT(E8:E1000)</f>
        <v>21</v>
      </c>
      <c r="G7" s="3" t="s">
        <v>13</v>
      </c>
      <c r="H7" s="2" t="s">
        <v>32</v>
      </c>
      <c r="I7" s="2"/>
    </row>
    <row r="8" spans="1:9" x14ac:dyDescent="0.3">
      <c r="B8">
        <v>0</v>
      </c>
      <c r="C8">
        <v>15.8309419837804</v>
      </c>
      <c r="D8">
        <v>24</v>
      </c>
      <c r="E8">
        <v>12.9285714285714</v>
      </c>
      <c r="G8" s="3" t="s">
        <v>14</v>
      </c>
      <c r="H8" s="2" t="s">
        <v>15</v>
      </c>
      <c r="I8" s="2"/>
    </row>
    <row r="9" spans="1:9" x14ac:dyDescent="0.3">
      <c r="B9">
        <v>0</v>
      </c>
      <c r="C9">
        <v>13.157425742574301</v>
      </c>
      <c r="D9">
        <v>24</v>
      </c>
      <c r="E9">
        <v>11.525</v>
      </c>
      <c r="G9" s="3" t="s">
        <v>16</v>
      </c>
      <c r="H9" s="2" t="s">
        <v>147</v>
      </c>
      <c r="I9" s="2"/>
    </row>
    <row r="10" spans="1:9" x14ac:dyDescent="0.3">
      <c r="B10">
        <v>0</v>
      </c>
      <c r="C10">
        <v>19.293749999999999</v>
      </c>
      <c r="D10">
        <v>24</v>
      </c>
      <c r="E10">
        <v>11.964285714285699</v>
      </c>
      <c r="G10" s="3" t="s">
        <v>22</v>
      </c>
      <c r="H10" s="2" t="s">
        <v>148</v>
      </c>
      <c r="I10" s="2"/>
    </row>
    <row r="11" spans="1:9" x14ac:dyDescent="0.3">
      <c r="B11">
        <v>0</v>
      </c>
      <c r="C11">
        <v>12.1112068965517</v>
      </c>
      <c r="D11">
        <v>25</v>
      </c>
      <c r="E11">
        <v>17.042857142857098</v>
      </c>
      <c r="G11" s="3"/>
      <c r="H11" s="2"/>
      <c r="I11" s="2"/>
    </row>
    <row r="12" spans="1:9" x14ac:dyDescent="0.3">
      <c r="B12">
        <v>0</v>
      </c>
      <c r="C12">
        <v>12.033333333333299</v>
      </c>
      <c r="D12">
        <v>26</v>
      </c>
      <c r="E12">
        <v>14.832876712328799</v>
      </c>
      <c r="G12" s="3" t="s">
        <v>17</v>
      </c>
      <c r="H12" s="2"/>
      <c r="I12" s="2"/>
    </row>
    <row r="13" spans="1:9" x14ac:dyDescent="0.3">
      <c r="B13">
        <v>1</v>
      </c>
      <c r="C13">
        <v>11.6967741935484</v>
      </c>
      <c r="D13">
        <v>26</v>
      </c>
      <c r="E13">
        <v>20.344444444444399</v>
      </c>
      <c r="G13" s="3" t="s">
        <v>24</v>
      </c>
      <c r="H13" s="2">
        <v>16.420000000000002</v>
      </c>
      <c r="I13" s="2"/>
    </row>
    <row r="14" spans="1:9" x14ac:dyDescent="0.3">
      <c r="B14">
        <v>1</v>
      </c>
      <c r="C14">
        <v>19.127881040892198</v>
      </c>
      <c r="D14">
        <v>27</v>
      </c>
      <c r="E14">
        <v>11.1</v>
      </c>
      <c r="G14" s="3" t="s">
        <v>25</v>
      </c>
      <c r="H14" s="2">
        <v>16.18</v>
      </c>
      <c r="I14" s="2"/>
    </row>
    <row r="15" spans="1:9" x14ac:dyDescent="0.3">
      <c r="B15">
        <v>1</v>
      </c>
      <c r="C15">
        <v>12.091891891891899</v>
      </c>
      <c r="D15">
        <v>27</v>
      </c>
      <c r="E15">
        <v>15.293333333333299</v>
      </c>
      <c r="G15" s="3" t="s">
        <v>143</v>
      </c>
      <c r="H15" s="2" t="s">
        <v>149</v>
      </c>
      <c r="I15" s="2"/>
    </row>
    <row r="16" spans="1:9" x14ac:dyDescent="0.3">
      <c r="B16">
        <v>1</v>
      </c>
      <c r="C16">
        <v>14.7171428571429</v>
      </c>
      <c r="D16">
        <v>27</v>
      </c>
      <c r="E16">
        <v>11.8555555555556</v>
      </c>
      <c r="G16" s="3" t="s">
        <v>19</v>
      </c>
      <c r="H16" s="2" t="s">
        <v>150</v>
      </c>
      <c r="I16" s="2"/>
    </row>
    <row r="17" spans="2:9" x14ac:dyDescent="0.3">
      <c r="B17">
        <v>2</v>
      </c>
      <c r="C17">
        <v>12.707063197026001</v>
      </c>
      <c r="D17">
        <v>27</v>
      </c>
      <c r="E17">
        <v>21.133333333333301</v>
      </c>
      <c r="G17" s="3"/>
      <c r="H17" s="2"/>
      <c r="I17" s="2"/>
    </row>
    <row r="18" spans="2:9" x14ac:dyDescent="0.3">
      <c r="B18">
        <v>2</v>
      </c>
      <c r="C18">
        <v>15.483171521035599</v>
      </c>
      <c r="D18">
        <v>28</v>
      </c>
      <c r="E18">
        <v>16.8</v>
      </c>
      <c r="G18" s="3" t="s">
        <v>126</v>
      </c>
      <c r="H18" s="2" t="s">
        <v>127</v>
      </c>
      <c r="I18" s="2" t="s">
        <v>128</v>
      </c>
    </row>
    <row r="19" spans="2:9" x14ac:dyDescent="0.3">
      <c r="B19">
        <v>2</v>
      </c>
      <c r="C19">
        <v>12.688888888888901</v>
      </c>
      <c r="D19">
        <v>28</v>
      </c>
      <c r="E19">
        <v>11.716129032258101</v>
      </c>
      <c r="G19" s="3" t="s">
        <v>129</v>
      </c>
      <c r="H19" s="2">
        <v>4.6159999999999997</v>
      </c>
      <c r="I19" s="2">
        <v>21.3</v>
      </c>
    </row>
    <row r="20" spans="2:9" x14ac:dyDescent="0.3">
      <c r="B20">
        <v>3</v>
      </c>
      <c r="C20">
        <v>24.619417475728099</v>
      </c>
      <c r="D20">
        <v>28</v>
      </c>
      <c r="E20">
        <v>17.100000000000001</v>
      </c>
      <c r="G20" s="3" t="s">
        <v>130</v>
      </c>
      <c r="H20" s="2">
        <v>0.99199999999999999</v>
      </c>
      <c r="I20" s="2">
        <v>0.98409999999999997</v>
      </c>
    </row>
    <row r="21" spans="2:9" x14ac:dyDescent="0.3">
      <c r="B21">
        <v>3</v>
      </c>
      <c r="C21">
        <v>13.9990740740741</v>
      </c>
      <c r="D21">
        <v>29</v>
      </c>
      <c r="E21">
        <v>15.8348162475822</v>
      </c>
      <c r="G21" s="3"/>
      <c r="H21" s="2"/>
      <c r="I21" s="2"/>
    </row>
    <row r="22" spans="2:9" x14ac:dyDescent="0.3">
      <c r="B22">
        <v>4</v>
      </c>
      <c r="C22">
        <v>23.033333333333299</v>
      </c>
      <c r="D22">
        <v>29</v>
      </c>
      <c r="E22">
        <v>26.5</v>
      </c>
      <c r="G22" s="3" t="s">
        <v>131</v>
      </c>
      <c r="H22" s="2"/>
      <c r="I22" s="2"/>
    </row>
    <row r="23" spans="2:9" x14ac:dyDescent="0.3">
      <c r="B23">
        <v>4</v>
      </c>
      <c r="C23">
        <v>14.3607142857143</v>
      </c>
      <c r="D23">
        <v>29</v>
      </c>
      <c r="E23">
        <v>14.141666666666699</v>
      </c>
      <c r="G23" s="3" t="s">
        <v>132</v>
      </c>
      <c r="H23" s="2" t="s">
        <v>151</v>
      </c>
      <c r="I23" s="2"/>
    </row>
    <row r="24" spans="2:9" x14ac:dyDescent="0.3">
      <c r="B24">
        <v>5</v>
      </c>
      <c r="C24">
        <v>13.25</v>
      </c>
      <c r="D24">
        <v>31</v>
      </c>
      <c r="E24">
        <v>27.580183412043599</v>
      </c>
      <c r="G24" s="3" t="s">
        <v>4</v>
      </c>
      <c r="H24" s="2">
        <v>0.7681</v>
      </c>
      <c r="I24" s="2"/>
    </row>
    <row r="25" spans="2:9" x14ac:dyDescent="0.3">
      <c r="B25">
        <v>5</v>
      </c>
      <c r="C25">
        <v>13.896428571428601</v>
      </c>
      <c r="D25">
        <v>31</v>
      </c>
      <c r="E25">
        <v>16.750539460463902</v>
      </c>
      <c r="G25" s="3" t="s">
        <v>8</v>
      </c>
      <c r="H25" s="2" t="s">
        <v>9</v>
      </c>
      <c r="I25" s="2"/>
    </row>
    <row r="26" spans="2:9" x14ac:dyDescent="0.3">
      <c r="B26">
        <v>5</v>
      </c>
      <c r="C26">
        <v>24.2024242424242</v>
      </c>
      <c r="D26">
        <v>32</v>
      </c>
      <c r="E26">
        <v>8.0827718345375406</v>
      </c>
      <c r="G26" s="3" t="s">
        <v>133</v>
      </c>
      <c r="H26" s="2" t="s">
        <v>32</v>
      </c>
      <c r="I26" s="2"/>
    </row>
    <row r="27" spans="2:9" x14ac:dyDescent="0.3">
      <c r="B27">
        <v>5</v>
      </c>
      <c r="C27">
        <v>20.1585227272727</v>
      </c>
      <c r="D27">
        <v>32</v>
      </c>
      <c r="E27">
        <v>10.524668470148599</v>
      </c>
      <c r="G27" s="3"/>
      <c r="H27" s="2"/>
      <c r="I27" s="2"/>
    </row>
    <row r="28" spans="2:9" x14ac:dyDescent="0.3">
      <c r="B28">
        <v>6</v>
      </c>
      <c r="C28">
        <v>19.874798387096799</v>
      </c>
      <c r="D28">
        <v>33</v>
      </c>
      <c r="E28">
        <v>25.484150923371601</v>
      </c>
      <c r="G28" s="3" t="s">
        <v>134</v>
      </c>
      <c r="H28" s="2"/>
      <c r="I28" s="2"/>
    </row>
    <row r="29" spans="2:9" x14ac:dyDescent="0.3">
      <c r="B29">
        <v>6</v>
      </c>
      <c r="C29">
        <v>12.072727272727301</v>
      </c>
      <c r="G29" s="3" t="s">
        <v>135</v>
      </c>
      <c r="H29" s="2">
        <v>80</v>
      </c>
      <c r="I29" s="2"/>
    </row>
    <row r="30" spans="2:9" x14ac:dyDescent="0.3">
      <c r="B30">
        <v>6</v>
      </c>
      <c r="C30">
        <v>13.8028169014085</v>
      </c>
      <c r="G30" s="3" t="s">
        <v>136</v>
      </c>
      <c r="H30" s="2">
        <v>247.7</v>
      </c>
      <c r="I30" s="2"/>
    </row>
    <row r="31" spans="2:9" x14ac:dyDescent="0.3">
      <c r="B31">
        <v>6</v>
      </c>
      <c r="C31">
        <v>12.1095238095238</v>
      </c>
      <c r="G31" s="3"/>
      <c r="H31" s="2"/>
      <c r="I31" s="2"/>
    </row>
    <row r="32" spans="2:9" x14ac:dyDescent="0.3">
      <c r="B32">
        <v>7</v>
      </c>
      <c r="C32">
        <v>14.4</v>
      </c>
      <c r="G32" s="3" t="s">
        <v>23</v>
      </c>
      <c r="H32" s="2"/>
      <c r="I32" s="2"/>
    </row>
    <row r="33" spans="2:9" x14ac:dyDescent="0.3">
      <c r="B33">
        <v>8</v>
      </c>
      <c r="C33">
        <v>12.18</v>
      </c>
      <c r="G33" s="3" t="s">
        <v>144</v>
      </c>
      <c r="H33" s="2">
        <v>2</v>
      </c>
      <c r="I33" s="2"/>
    </row>
    <row r="34" spans="2:9" x14ac:dyDescent="0.3">
      <c r="B34">
        <v>8</v>
      </c>
      <c r="C34">
        <v>16.62</v>
      </c>
      <c r="G34" s="3" t="s">
        <v>57</v>
      </c>
      <c r="H34" s="2">
        <v>33</v>
      </c>
      <c r="I34" s="2"/>
    </row>
    <row r="35" spans="2:9" x14ac:dyDescent="0.3">
      <c r="B35">
        <v>9</v>
      </c>
      <c r="C35">
        <v>15.9971014492754</v>
      </c>
      <c r="G35" s="3" t="s">
        <v>137</v>
      </c>
      <c r="H35" s="2">
        <v>84</v>
      </c>
      <c r="I35" s="2"/>
    </row>
    <row r="36" spans="2:9" x14ac:dyDescent="0.3">
      <c r="B36">
        <v>9</v>
      </c>
      <c r="C36">
        <v>14.95</v>
      </c>
    </row>
    <row r="37" spans="2:9" x14ac:dyDescent="0.3">
      <c r="B37">
        <v>10</v>
      </c>
      <c r="C37">
        <v>11.8638888888889</v>
      </c>
    </row>
    <row r="38" spans="2:9" x14ac:dyDescent="0.3">
      <c r="B38">
        <v>10</v>
      </c>
      <c r="C38">
        <v>12.78</v>
      </c>
    </row>
    <row r="39" spans="2:9" x14ac:dyDescent="0.3">
      <c r="B39">
        <v>10</v>
      </c>
      <c r="C39">
        <v>13.7391534391534</v>
      </c>
    </row>
    <row r="40" spans="2:9" x14ac:dyDescent="0.3">
      <c r="B40">
        <v>10</v>
      </c>
      <c r="C40">
        <v>13.733333333333</v>
      </c>
    </row>
    <row r="41" spans="2:9" x14ac:dyDescent="0.3">
      <c r="B41">
        <v>11</v>
      </c>
      <c r="C41">
        <v>15.0365168539326</v>
      </c>
    </row>
    <row r="42" spans="2:9" x14ac:dyDescent="0.3">
      <c r="B42">
        <v>11</v>
      </c>
      <c r="C42">
        <v>17.301566951566901</v>
      </c>
    </row>
    <row r="43" spans="2:9" x14ac:dyDescent="0.3">
      <c r="B43">
        <v>11</v>
      </c>
      <c r="C43">
        <v>22.354104477611902</v>
      </c>
    </row>
    <row r="44" spans="2:9" x14ac:dyDescent="0.3">
      <c r="B44">
        <v>11</v>
      </c>
      <c r="C44">
        <v>15.7436363636364</v>
      </c>
    </row>
    <row r="45" spans="2:9" x14ac:dyDescent="0.3">
      <c r="B45">
        <v>12</v>
      </c>
      <c r="C45">
        <v>28.480198565912801</v>
      </c>
    </row>
    <row r="46" spans="2:9" x14ac:dyDescent="0.3">
      <c r="B46">
        <v>12</v>
      </c>
      <c r="C46">
        <v>17.6221862871928</v>
      </c>
    </row>
    <row r="47" spans="2:9" x14ac:dyDescent="0.3">
      <c r="B47">
        <v>13</v>
      </c>
      <c r="C47">
        <v>13.4654867256637</v>
      </c>
    </row>
    <row r="48" spans="2:9" x14ac:dyDescent="0.3">
      <c r="B48">
        <v>13</v>
      </c>
      <c r="C48">
        <v>11.6</v>
      </c>
    </row>
    <row r="49" spans="2:3" x14ac:dyDescent="0.3">
      <c r="B49">
        <v>14</v>
      </c>
      <c r="C49">
        <v>17.399999999999999</v>
      </c>
    </row>
    <row r="50" spans="2:3" x14ac:dyDescent="0.3">
      <c r="B50">
        <v>15</v>
      </c>
      <c r="C50">
        <v>22.754792332268401</v>
      </c>
    </row>
    <row r="51" spans="2:3" x14ac:dyDescent="0.3">
      <c r="B51">
        <v>16</v>
      </c>
      <c r="C51">
        <v>17.193750000000001</v>
      </c>
    </row>
    <row r="52" spans="2:3" x14ac:dyDescent="0.3">
      <c r="B52">
        <v>16</v>
      </c>
      <c r="C52">
        <v>12.783660130718999</v>
      </c>
    </row>
    <row r="53" spans="2:3" x14ac:dyDescent="0.3">
      <c r="B53">
        <v>16</v>
      </c>
      <c r="C53">
        <v>24.7121212121212</v>
      </c>
    </row>
    <row r="54" spans="2:3" x14ac:dyDescent="0.3">
      <c r="B54">
        <v>17</v>
      </c>
      <c r="C54">
        <v>19.1216216216216</v>
      </c>
    </row>
    <row r="55" spans="2:3" x14ac:dyDescent="0.3">
      <c r="B55">
        <v>17</v>
      </c>
      <c r="C55">
        <v>19.250270270270299</v>
      </c>
    </row>
    <row r="56" spans="2:3" x14ac:dyDescent="0.3">
      <c r="B56">
        <v>18</v>
      </c>
      <c r="C56">
        <v>18.516358839050099</v>
      </c>
    </row>
    <row r="57" spans="2:3" x14ac:dyDescent="0.3">
      <c r="B57">
        <v>18</v>
      </c>
      <c r="C57">
        <v>18.219685039370098</v>
      </c>
    </row>
    <row r="58" spans="2:3" x14ac:dyDescent="0.3">
      <c r="B58">
        <v>19</v>
      </c>
      <c r="C58">
        <v>17.266039823008899</v>
      </c>
    </row>
    <row r="59" spans="2:3" x14ac:dyDescent="0.3">
      <c r="B59">
        <v>19</v>
      </c>
      <c r="C59">
        <v>22.4704672897197</v>
      </c>
    </row>
    <row r="60" spans="2:3" x14ac:dyDescent="0.3">
      <c r="B60">
        <v>20</v>
      </c>
      <c r="C60">
        <v>13.817777777777801</v>
      </c>
    </row>
    <row r="61" spans="2:3" x14ac:dyDescent="0.3">
      <c r="B61">
        <v>21</v>
      </c>
      <c r="C61">
        <v>28.7952830604086</v>
      </c>
    </row>
    <row r="62" spans="2:3" x14ac:dyDescent="0.3">
      <c r="B62">
        <v>21</v>
      </c>
      <c r="C62">
        <v>12.280357276303</v>
      </c>
    </row>
    <row r="63" spans="2:3" x14ac:dyDescent="0.3">
      <c r="B63">
        <v>22</v>
      </c>
      <c r="C63">
        <v>9.5713303989424396</v>
      </c>
    </row>
    <row r="64" spans="2:3" x14ac:dyDescent="0.3">
      <c r="B64">
        <v>22</v>
      </c>
      <c r="C64">
        <v>14.625384699478399</v>
      </c>
    </row>
    <row r="65" spans="2:3" x14ac:dyDescent="0.3">
      <c r="B65">
        <v>23</v>
      </c>
      <c r="C65">
        <v>22.6268828099731</v>
      </c>
    </row>
    <row r="66" spans="2:3" x14ac:dyDescent="0.3">
      <c r="B66">
        <v>23</v>
      </c>
      <c r="C66">
        <v>17.2348719452844</v>
      </c>
    </row>
    <row r="67" spans="2:3" x14ac:dyDescent="0.3">
      <c r="B67">
        <v>23</v>
      </c>
      <c r="C67">
        <v>14.820977161972801</v>
      </c>
    </row>
    <row r="68" spans="2:3" x14ac:dyDescent="0.3">
      <c r="B68">
        <v>23</v>
      </c>
      <c r="C68">
        <v>21.261934418357299</v>
      </c>
    </row>
    <row r="69" spans="2:3" x14ac:dyDescent="0.3">
      <c r="B69">
        <v>23</v>
      </c>
      <c r="C69">
        <v>13.938602962214</v>
      </c>
    </row>
    <row r="70" spans="2:3" x14ac:dyDescent="0.3">
      <c r="B70">
        <v>23</v>
      </c>
      <c r="C70">
        <v>8.7714012728095501</v>
      </c>
    </row>
  </sheetData>
  <mergeCells count="4">
    <mergeCell ref="B2:C2"/>
    <mergeCell ref="D2:E2"/>
    <mergeCell ref="B1:E1"/>
    <mergeCell ref="B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46</vt:i4>
      </vt:variant>
    </vt:vector>
  </HeadingPairs>
  <TitlesOfParts>
    <vt:vector size="46" baseType="lpstr">
      <vt:lpstr>Fig 1C</vt:lpstr>
      <vt:lpstr>Fig 1D</vt:lpstr>
      <vt:lpstr>Fig 1G</vt:lpstr>
      <vt:lpstr>Fig 1H</vt:lpstr>
      <vt:lpstr>Fig 1L</vt:lpstr>
      <vt:lpstr>Fig 2C1</vt:lpstr>
      <vt:lpstr>Fig 2C2</vt:lpstr>
      <vt:lpstr>Fig 2E</vt:lpstr>
      <vt:lpstr>Fig 2F</vt:lpstr>
      <vt:lpstr>Fig 2J</vt:lpstr>
      <vt:lpstr>Fig 2K</vt:lpstr>
      <vt:lpstr>Fig 2L</vt:lpstr>
      <vt:lpstr>Fig 3C</vt:lpstr>
      <vt:lpstr>Fig 3D</vt:lpstr>
      <vt:lpstr>Fig 3E</vt:lpstr>
      <vt:lpstr>Fig 3F</vt:lpstr>
      <vt:lpstr>Fig 3G</vt:lpstr>
      <vt:lpstr>Fig 4A3</vt:lpstr>
      <vt:lpstr>Fig 4A4</vt:lpstr>
      <vt:lpstr>Fig 4B3</vt:lpstr>
      <vt:lpstr>Fig 4B4</vt:lpstr>
      <vt:lpstr>Fig 5B</vt:lpstr>
      <vt:lpstr>Fig 5D</vt:lpstr>
      <vt:lpstr>Fig S1G</vt:lpstr>
      <vt:lpstr>Fig S1H</vt:lpstr>
      <vt:lpstr>Fig S2C</vt:lpstr>
      <vt:lpstr>Fig S2F</vt:lpstr>
      <vt:lpstr>Fig S2H</vt:lpstr>
      <vt:lpstr>Fig S2I</vt:lpstr>
      <vt:lpstr>Fig S2J</vt:lpstr>
      <vt:lpstr>Fig S2M</vt:lpstr>
      <vt:lpstr>Fig S2N</vt:lpstr>
      <vt:lpstr>Fig S2S</vt:lpstr>
      <vt:lpstr>Fig S2T</vt:lpstr>
      <vt:lpstr>Fig S2U</vt:lpstr>
      <vt:lpstr>Fig S2V</vt:lpstr>
      <vt:lpstr>Fig S3G</vt:lpstr>
      <vt:lpstr>Fig S3H</vt:lpstr>
      <vt:lpstr>Fig S4B</vt:lpstr>
      <vt:lpstr>Fig S4D</vt:lpstr>
      <vt:lpstr>Fig S4F</vt:lpstr>
      <vt:lpstr>Fig S4G</vt:lpstr>
      <vt:lpstr>Fig S4H</vt:lpstr>
      <vt:lpstr>Fig S4I</vt:lpstr>
      <vt:lpstr>Fig S5C</vt:lpstr>
      <vt:lpstr>Fig S5E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Anton Dvorzhak</cp:lastModifiedBy>
  <dcterms:created xsi:type="dcterms:W3CDTF">2023-07-14T15:47:33Z</dcterms:created>
  <dcterms:modified xsi:type="dcterms:W3CDTF">2024-06-25T16:18:46Z</dcterms:modified>
</cp:coreProperties>
</file>