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wong/Desktop/JW other/Sept Submission materials/"/>
    </mc:Choice>
  </mc:AlternateContent>
  <xr:revisionPtr revIDLastSave="0" documentId="13_ncr:1_{E94B388E-EB8B-FD45-B149-FFCC29D1C208}" xr6:coauthVersionLast="44" xr6:coauthVersionMax="44" xr10:uidLastSave="{00000000-0000-0000-0000-000000000000}"/>
  <bookViews>
    <workbookView xWindow="9100" yWindow="460" windowWidth="17420" windowHeight="14140" xr2:uid="{00000000-000D-0000-FFFF-FFFF00000000}"/>
  </bookViews>
  <sheets>
    <sheet name="Figure 1b" sheetId="2" r:id="rId1"/>
    <sheet name="Figure 1d" sheetId="3" r:id="rId2"/>
    <sheet name="Figure 1e" sheetId="4" r:id="rId3"/>
    <sheet name="Figure 4b" sheetId="5" r:id="rId4"/>
    <sheet name="Figure 5b" sheetId="6" r:id="rId5"/>
    <sheet name="Figure 5c" sheetId="7" r:id="rId6"/>
    <sheet name="Figure 6b" sheetId="8" r:id="rId7"/>
    <sheet name="Figure 6c" sheetId="9" r:id="rId8"/>
    <sheet name="Figure 6d" sheetId="11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3" l="1"/>
  <c r="D7" i="3"/>
  <c r="B7" i="3"/>
  <c r="C6" i="3"/>
  <c r="D6" i="3"/>
  <c r="B6" i="3"/>
  <c r="K6" i="2"/>
  <c r="G6" i="2"/>
  <c r="I26" i="2"/>
  <c r="I25" i="2"/>
  <c r="I24" i="2"/>
  <c r="I23" i="2"/>
  <c r="I21" i="2"/>
  <c r="I20" i="2"/>
  <c r="E20" i="2"/>
  <c r="I19" i="2"/>
  <c r="I18" i="2"/>
  <c r="I17" i="2"/>
  <c r="I15" i="2"/>
  <c r="I14" i="2"/>
  <c r="I13" i="2"/>
  <c r="I12" i="2"/>
  <c r="I11" i="2"/>
  <c r="I9" i="2"/>
  <c r="I8" i="2"/>
  <c r="I7" i="2"/>
  <c r="I6" i="2"/>
  <c r="J11" i="2"/>
  <c r="E15" i="2"/>
  <c r="E6" i="2"/>
  <c r="E26" i="2"/>
  <c r="E25" i="2"/>
  <c r="E24" i="2"/>
  <c r="E23" i="2"/>
  <c r="E9" i="2"/>
  <c r="E8" i="2"/>
  <c r="E7" i="2"/>
  <c r="E21" i="2"/>
  <c r="E19" i="2"/>
  <c r="E18" i="2"/>
  <c r="E17" i="2"/>
  <c r="G23" i="2" l="1"/>
  <c r="F17" i="2"/>
  <c r="G17" i="2"/>
  <c r="F23" i="2"/>
  <c r="F6" i="2"/>
  <c r="E14" i="2"/>
  <c r="E13" i="2"/>
  <c r="E12" i="2"/>
  <c r="E11" i="2"/>
  <c r="K17" i="2" l="1"/>
  <c r="F11" i="2"/>
  <c r="G11" i="2"/>
  <c r="K11" i="2" s="1"/>
  <c r="K23" i="2"/>
  <c r="J6" i="2"/>
  <c r="J17" i="2"/>
  <c r="J23" i="2"/>
</calcChain>
</file>

<file path=xl/sharedStrings.xml><?xml version="1.0" encoding="utf-8"?>
<sst xmlns="http://schemas.openxmlformats.org/spreadsheetml/2006/main" count="160" uniqueCount="83">
  <si>
    <t>Figure 5d</t>
  </si>
  <si>
    <t>B actin CT values</t>
  </si>
  <si>
    <t>Vk1-Jk1 CT values</t>
  </si>
  <si>
    <t>average</t>
  </si>
  <si>
    <t xml:space="preserve">delta delta Cq values </t>
  </si>
  <si>
    <t>tail Bio Rep 1</t>
  </si>
  <si>
    <t>tail Bio Rep 4</t>
  </si>
  <si>
    <t>tail Bio Rep 3</t>
  </si>
  <si>
    <t>tail Bio Rep 2</t>
  </si>
  <si>
    <t>BM pro Bio Rep 1</t>
  </si>
  <si>
    <t>BM pro Bio Rep 2</t>
  </si>
  <si>
    <t>BM pro Bio Rep 3</t>
  </si>
  <si>
    <t>BM pro Bio Rep 4</t>
  </si>
  <si>
    <t>BM pro Bio Rep 5</t>
  </si>
  <si>
    <t>BM preB Bio Rep 1</t>
  </si>
  <si>
    <t>BM preB Bio Rep 2</t>
  </si>
  <si>
    <t>BM preB Bio Rep 3</t>
  </si>
  <si>
    <t>BM preB Bio Rep 4</t>
  </si>
  <si>
    <t>BM preB Bio Rep 5</t>
  </si>
  <si>
    <t>FL proB Bio Rep 1</t>
  </si>
  <si>
    <t xml:space="preserve">average </t>
  </si>
  <si>
    <t>st deviation</t>
  </si>
  <si>
    <t>FL proB Bio Rep 2</t>
  </si>
  <si>
    <t>FL proB Bio Rep 3</t>
  </si>
  <si>
    <t>FL proB Bio Rep 4</t>
  </si>
  <si>
    <t>Jk1 levels normalized to b-actin</t>
  </si>
  <si>
    <t>normalized J1k levels as a proportion of tail</t>
  </si>
  <si>
    <t>delta delta Cq values/average normalized Jk1</t>
  </si>
  <si>
    <t>Individual data points</t>
  </si>
  <si>
    <t>Exp 1</t>
  </si>
  <si>
    <t xml:space="preserve">Exp 2 </t>
  </si>
  <si>
    <t>BM pro-B</t>
  </si>
  <si>
    <t>BM pre-B</t>
  </si>
  <si>
    <t>FL pro-B</t>
  </si>
  <si>
    <t>Average</t>
  </si>
  <si>
    <t>IgG</t>
  </si>
  <si>
    <t>FL pro</t>
  </si>
  <si>
    <t>Bio Rep 1</t>
  </si>
  <si>
    <t>Bio Rep 2</t>
  </si>
  <si>
    <t>Bio Rep 3</t>
  </si>
  <si>
    <t>B-2</t>
  </si>
  <si>
    <t>B-1b</t>
  </si>
  <si>
    <t>B-1a</t>
  </si>
  <si>
    <t>WT</t>
  </si>
  <si>
    <t>genotype</t>
  </si>
  <si>
    <t>Mouse 1</t>
  </si>
  <si>
    <t xml:space="preserve">Mouse 2 </t>
  </si>
  <si>
    <t>Mouse 3</t>
  </si>
  <si>
    <t>Mouse 4</t>
  </si>
  <si>
    <t>Mouse 5</t>
  </si>
  <si>
    <t>Mouse 6</t>
  </si>
  <si>
    <t>Mouse 7</t>
  </si>
  <si>
    <t>Mouse 8</t>
  </si>
  <si>
    <t>Mouse 9</t>
  </si>
  <si>
    <t>Mouse 10</t>
  </si>
  <si>
    <t>Mouse 11</t>
  </si>
  <si>
    <t>Mouse 12</t>
  </si>
  <si>
    <t>Mouse 13</t>
  </si>
  <si>
    <t>Mouse 14</t>
  </si>
  <si>
    <t>Mouse 15</t>
  </si>
  <si>
    <t>Mouse 16</t>
  </si>
  <si>
    <t>Mouse 17</t>
  </si>
  <si>
    <t>Mouse 18</t>
  </si>
  <si>
    <t>Mouse 19</t>
  </si>
  <si>
    <t>Figure 4b Total cell numbers of B-2, B-1b and B-1a cells in Millions</t>
  </si>
  <si>
    <t>Figure 1e  STAT5 Chip-qPCR % of input</t>
  </si>
  <si>
    <t>Cell type</t>
  </si>
  <si>
    <t>Figure 1d % of cells with gH2AX association with Igk locus</t>
  </si>
  <si>
    <t>Figure 5b Proportion of the Transtional B cell pool</t>
  </si>
  <si>
    <t>Tr B-2</t>
  </si>
  <si>
    <t>Tr B-1a</t>
  </si>
  <si>
    <t>Mouse 2</t>
  </si>
  <si>
    <t>Figure 5c total cell numbers of Transtional B cell populations in millions</t>
  </si>
  <si>
    <t xml:space="preserve">Cell type </t>
  </si>
  <si>
    <t>Genotype</t>
  </si>
  <si>
    <t xml:space="preserve">B-1a </t>
  </si>
  <si>
    <t xml:space="preserve">Genotype </t>
  </si>
  <si>
    <r>
      <t xml:space="preserve">Figure 6b Total cell numbers from </t>
    </r>
    <r>
      <rPr>
        <b/>
        <i/>
        <sz val="11"/>
        <color theme="1"/>
        <rFont val="Calibri"/>
        <family val="2"/>
        <scheme val="minor"/>
      </rPr>
      <t>STAT5B-CA</t>
    </r>
    <r>
      <rPr>
        <b/>
        <sz val="11"/>
        <color theme="1"/>
        <rFont val="Calibri"/>
        <family val="2"/>
        <scheme val="minor"/>
      </rPr>
      <t xml:space="preserve">  mice</t>
    </r>
  </si>
  <si>
    <t>Figure 6c. % of CD19+ cells that are VH12+PtC+</t>
  </si>
  <si>
    <t>Figure 6d. % of CD19+ cells that are PtC+</t>
  </si>
  <si>
    <t>Igll1-/-</t>
  </si>
  <si>
    <t>STAT5B-CA</t>
  </si>
  <si>
    <t>Cell type/replicate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</si>
</sst>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26"/>
  <sheetViews>
    <sheetView tabSelected="1" topLeftCell="D1" zoomScaleNormal="100" workbookViewId="0">
      <selection activeCell="M21" sqref="M21"/>
    </sheetView>
  </sheetViews>
  <sheetFormatPr baseColWidth="10" defaultColWidth="8.83203125" defaultRowHeight="15" x14ac:dyDescent="0.2"/>
  <cols>
    <col min="2" max="2" width="22.5" customWidth="1"/>
    <col min="3" max="3" width="13.5" customWidth="1"/>
    <col min="4" max="4" width="14" customWidth="1"/>
    <col min="5" max="5" width="19.1640625" customWidth="1"/>
    <col min="6" max="8" width="12" bestFit="1" customWidth="1"/>
    <col min="9" max="9" width="18.5" customWidth="1"/>
  </cols>
  <sheetData>
    <row r="3" spans="1:11" x14ac:dyDescent="0.2">
      <c r="A3" s="1" t="s">
        <v>0</v>
      </c>
    </row>
    <row r="4" spans="1:11" x14ac:dyDescent="0.2">
      <c r="B4" s="2"/>
      <c r="C4" s="2"/>
      <c r="D4" s="2"/>
      <c r="E4" s="2"/>
      <c r="F4" s="2" t="s">
        <v>25</v>
      </c>
      <c r="G4" s="2"/>
      <c r="I4" s="1" t="s">
        <v>28</v>
      </c>
      <c r="J4" s="2" t="s">
        <v>26</v>
      </c>
    </row>
    <row r="5" spans="1:11" x14ac:dyDescent="0.2">
      <c r="B5" s="3" t="s">
        <v>82</v>
      </c>
      <c r="C5" s="3" t="s">
        <v>1</v>
      </c>
      <c r="D5" s="3" t="s">
        <v>2</v>
      </c>
      <c r="E5" s="3" t="s">
        <v>4</v>
      </c>
      <c r="F5" s="3" t="s">
        <v>20</v>
      </c>
      <c r="G5" s="3" t="s">
        <v>21</v>
      </c>
      <c r="I5" s="3" t="s">
        <v>27</v>
      </c>
      <c r="J5" s="3" t="s">
        <v>3</v>
      </c>
      <c r="K5" s="11" t="s">
        <v>21</v>
      </c>
    </row>
    <row r="6" spans="1:11" x14ac:dyDescent="0.2">
      <c r="B6" s="2" t="s">
        <v>5</v>
      </c>
      <c r="C6" s="2">
        <v>24.9</v>
      </c>
      <c r="D6" s="2">
        <v>22.8</v>
      </c>
      <c r="E6" s="2">
        <f>POWER(2,C6-D6)</f>
        <v>4.2870938501451654</v>
      </c>
      <c r="F6" s="3">
        <f>AVERAGE(E6:E9)</f>
        <v>3.4951229556457113</v>
      </c>
      <c r="G6">
        <f>STDEV(E6:E9)</f>
        <v>0.71724330188301055</v>
      </c>
      <c r="I6" s="1">
        <f>E6/F6</f>
        <v>1.2265931426590229</v>
      </c>
      <c r="J6" s="3">
        <f>F6/F6</f>
        <v>1</v>
      </c>
      <c r="K6" s="11">
        <f>G6/F6</f>
        <v>0.20521260939459637</v>
      </c>
    </row>
    <row r="7" spans="1:11" x14ac:dyDescent="0.2">
      <c r="B7" s="2" t="s">
        <v>8</v>
      </c>
      <c r="C7" s="2">
        <v>25.2</v>
      </c>
      <c r="D7" s="2">
        <v>23.67</v>
      </c>
      <c r="E7" s="2">
        <f>POWER(2,C7-D7)</f>
        <v>2.8878583910449871</v>
      </c>
      <c r="F7" s="2"/>
      <c r="I7" s="1">
        <f>E7/F6</f>
        <v>0.82625373347172149</v>
      </c>
      <c r="J7" s="2"/>
      <c r="K7" s="1"/>
    </row>
    <row r="8" spans="1:11" x14ac:dyDescent="0.2">
      <c r="B8" s="2" t="s">
        <v>7</v>
      </c>
      <c r="C8" s="2">
        <v>25.57</v>
      </c>
      <c r="D8" s="2">
        <v>23.6</v>
      </c>
      <c r="E8" s="2">
        <f>POWER(2,C8-D8)</f>
        <v>3.9176811903477042</v>
      </c>
      <c r="F8" s="2"/>
      <c r="I8" s="1">
        <f>E8/F6</f>
        <v>1.1208993903975337</v>
      </c>
      <c r="J8" s="2"/>
      <c r="K8" s="1"/>
    </row>
    <row r="9" spans="1:11" x14ac:dyDescent="0.2">
      <c r="B9" s="2" t="s">
        <v>6</v>
      </c>
      <c r="C9" s="2">
        <v>25.63</v>
      </c>
      <c r="D9" s="2">
        <v>24.1</v>
      </c>
      <c r="E9" s="2">
        <f>POWER(2,C9-D9)</f>
        <v>2.8878583910449871</v>
      </c>
      <c r="F9" s="2"/>
      <c r="I9" s="1">
        <f>E9/F6</f>
        <v>0.82625373347172149</v>
      </c>
      <c r="J9" s="2"/>
      <c r="K9" s="1"/>
    </row>
    <row r="10" spans="1:11" x14ac:dyDescent="0.2">
      <c r="B10" s="2"/>
      <c r="C10" s="2"/>
      <c r="D10" s="2"/>
      <c r="E10" s="2"/>
      <c r="F10" s="2"/>
      <c r="I10" s="1"/>
      <c r="J10" s="2"/>
      <c r="K10" s="1"/>
    </row>
    <row r="11" spans="1:11" x14ac:dyDescent="0.2">
      <c r="B11" s="2" t="s">
        <v>9</v>
      </c>
      <c r="C11" s="2">
        <v>24.25</v>
      </c>
      <c r="D11" s="2">
        <v>22.85</v>
      </c>
      <c r="E11" s="2">
        <f>POWER(2,C11-D11)</f>
        <v>2.6390158215457857</v>
      </c>
      <c r="F11" s="2">
        <f>AVERAGE(E11:E15)</f>
        <v>2.9533737095538122</v>
      </c>
      <c r="G11">
        <f>STDEV(E11:E15)</f>
        <v>0.49517162824696892</v>
      </c>
      <c r="I11" s="1">
        <f>E11/F6</f>
        <v>0.75505664751592039</v>
      </c>
      <c r="J11" s="2">
        <f>F11/F6</f>
        <v>0.8449985156554205</v>
      </c>
      <c r="K11" s="1">
        <f>G11/F6</f>
        <v>0.14167502389211017</v>
      </c>
    </row>
    <row r="12" spans="1:11" x14ac:dyDescent="0.2">
      <c r="B12" s="2" t="s">
        <v>10</v>
      </c>
      <c r="C12" s="2">
        <v>24.75</v>
      </c>
      <c r="D12" s="2">
        <v>23.05</v>
      </c>
      <c r="E12" s="2">
        <f>POWER(2,C12-D12)</f>
        <v>3.2490095854249406</v>
      </c>
      <c r="F12" s="2"/>
      <c r="I12" s="1">
        <f>E12/F6</f>
        <v>0.92958377334816766</v>
      </c>
      <c r="J12" s="2"/>
      <c r="K12" s="1"/>
    </row>
    <row r="13" spans="1:11" x14ac:dyDescent="0.2">
      <c r="B13" s="2" t="s">
        <v>11</v>
      </c>
      <c r="C13" s="2">
        <v>27.1</v>
      </c>
      <c r="D13" s="2">
        <v>25.25</v>
      </c>
      <c r="E13" s="2">
        <f>POWER(2,C13-D13)</f>
        <v>3.6050018504433248</v>
      </c>
      <c r="F13" s="2"/>
      <c r="I13" s="1">
        <f>E13/F6</f>
        <v>1.0314377766367633</v>
      </c>
      <c r="J13" s="2"/>
      <c r="K13" s="1"/>
    </row>
    <row r="14" spans="1:11" x14ac:dyDescent="0.2">
      <c r="B14" s="2" t="s">
        <v>12</v>
      </c>
      <c r="C14" s="2">
        <v>27.5</v>
      </c>
      <c r="D14" s="2">
        <v>25.95</v>
      </c>
      <c r="E14" s="2">
        <f>POWER(2,C14-D14)</f>
        <v>2.9281713918912518</v>
      </c>
      <c r="F14" s="2"/>
      <c r="I14" s="1">
        <f>E14/F6</f>
        <v>0.83778780576555789</v>
      </c>
      <c r="J14" s="2"/>
      <c r="K14" s="1"/>
    </row>
    <row r="15" spans="1:11" x14ac:dyDescent="0.2">
      <c r="B15" s="2" t="s">
        <v>13</v>
      </c>
      <c r="C15" s="2">
        <v>24.93</v>
      </c>
      <c r="D15" s="2">
        <v>23.7</v>
      </c>
      <c r="E15" s="2">
        <f>POWER(2,C15-D15)</f>
        <v>2.3456698984637581</v>
      </c>
      <c r="F15" s="2"/>
      <c r="I15" s="1">
        <f>E15/F6</f>
        <v>0.6711265750106935</v>
      </c>
      <c r="J15" s="2"/>
      <c r="K15" s="1"/>
    </row>
    <row r="16" spans="1:11" x14ac:dyDescent="0.2">
      <c r="B16" s="2"/>
      <c r="C16" s="2"/>
      <c r="D16" s="2"/>
      <c r="E16" s="2"/>
      <c r="F16" s="2"/>
      <c r="I16" s="1"/>
      <c r="J16" s="2"/>
      <c r="K16" s="1"/>
    </row>
    <row r="17" spans="2:11" x14ac:dyDescent="0.2">
      <c r="B17" s="2" t="s">
        <v>14</v>
      </c>
      <c r="C17" s="2">
        <v>22.4</v>
      </c>
      <c r="D17" s="2">
        <v>23.05</v>
      </c>
      <c r="E17" s="2">
        <f>POWER(2,C17-D17)</f>
        <v>0.63728031365963012</v>
      </c>
      <c r="F17" s="2">
        <f>AVERAGE(E17:E21)</f>
        <v>0.92157305578865445</v>
      </c>
      <c r="G17">
        <f>STDEV(E17:E21)</f>
        <v>0.47285894118690569</v>
      </c>
      <c r="I17" s="1">
        <f>E17/F6</f>
        <v>0.18233416155795723</v>
      </c>
      <c r="J17" s="2">
        <f>F17/F6</f>
        <v>0.26367400159700455</v>
      </c>
      <c r="K17" s="1">
        <f>G17/F6</f>
        <v>0.13529107478839661</v>
      </c>
    </row>
    <row r="18" spans="2:11" x14ac:dyDescent="0.2">
      <c r="B18" s="2" t="s">
        <v>15</v>
      </c>
      <c r="C18" s="2">
        <v>24.55</v>
      </c>
      <c r="D18" s="2">
        <v>24.9</v>
      </c>
      <c r="E18" s="2">
        <f>POWER(2,C18-D18)</f>
        <v>0.78458409789675188</v>
      </c>
      <c r="F18" s="2"/>
      <c r="I18" s="1">
        <f>E18/F6</f>
        <v>0.22447968436400911</v>
      </c>
      <c r="J18" s="2"/>
      <c r="K18" s="1"/>
    </row>
    <row r="19" spans="2:11" x14ac:dyDescent="0.2">
      <c r="B19" s="2" t="s">
        <v>16</v>
      </c>
      <c r="C19" s="2">
        <v>20.75</v>
      </c>
      <c r="D19" s="2">
        <v>19.95</v>
      </c>
      <c r="E19" s="2">
        <f>POWER(2,C19-D19)</f>
        <v>1.7411011265922491</v>
      </c>
      <c r="F19" s="2"/>
      <c r="I19" s="1">
        <f>E19/F6</f>
        <v>0.49815160973945966</v>
      </c>
      <c r="J19" s="2"/>
      <c r="K19" s="1"/>
    </row>
    <row r="20" spans="2:11" x14ac:dyDescent="0.2">
      <c r="B20" s="2" t="s">
        <v>17</v>
      </c>
      <c r="C20" s="2">
        <v>23.67</v>
      </c>
      <c r="D20" s="2">
        <v>23.87</v>
      </c>
      <c r="E20" s="2">
        <f>POWER(2,C20-D20)</f>
        <v>0.87055056329612457</v>
      </c>
      <c r="F20" s="2"/>
      <c r="G20" s="2"/>
      <c r="I20" s="1">
        <f>E20/F6</f>
        <v>0.24907580486972983</v>
      </c>
      <c r="J20" s="2"/>
      <c r="K20" s="1"/>
    </row>
    <row r="21" spans="2:11" x14ac:dyDescent="0.2">
      <c r="B21" s="2" t="s">
        <v>18</v>
      </c>
      <c r="C21" s="2">
        <v>24.47</v>
      </c>
      <c r="D21" s="2">
        <v>25.27</v>
      </c>
      <c r="E21" s="2">
        <f>POWER(2,C21-D21)</f>
        <v>0.57434917749851722</v>
      </c>
      <c r="F21" s="2"/>
      <c r="G21" s="2"/>
      <c r="I21" s="1">
        <f>E21/F6</f>
        <v>0.16432874745386697</v>
      </c>
      <c r="J21" s="2"/>
      <c r="K21" s="1"/>
    </row>
    <row r="22" spans="2:11" x14ac:dyDescent="0.2">
      <c r="B22" s="2"/>
      <c r="C22" s="2"/>
      <c r="D22" s="2"/>
      <c r="E22" s="2"/>
      <c r="F22" s="2"/>
      <c r="G22" s="2"/>
      <c r="I22" s="1"/>
      <c r="J22" s="2"/>
      <c r="K22" s="1"/>
    </row>
    <row r="23" spans="2:11" x14ac:dyDescent="0.2">
      <c r="B23" s="2" t="s">
        <v>19</v>
      </c>
      <c r="C23" s="2">
        <v>32.9</v>
      </c>
      <c r="D23" s="2">
        <v>32.799999999999997</v>
      </c>
      <c r="E23" s="2">
        <f>POWER(2,C23-D23)</f>
        <v>1.0717734625362942</v>
      </c>
      <c r="F23" s="2">
        <f>AVERAGE(E23:E26)</f>
        <v>1.894595156629455</v>
      </c>
      <c r="G23">
        <f>STDEV(E23:E26)</f>
        <v>0.6803151095794272</v>
      </c>
      <c r="I23" s="1">
        <f>E23/F6</f>
        <v>0.30664828566475655</v>
      </c>
      <c r="J23" s="2">
        <f>F23/F6</f>
        <v>0.54206824213983495</v>
      </c>
      <c r="K23" s="1">
        <f>G23/F6</f>
        <v>0.19464697471672823</v>
      </c>
    </row>
    <row r="24" spans="2:11" x14ac:dyDescent="0.2">
      <c r="B24" s="2" t="s">
        <v>22</v>
      </c>
      <c r="C24" s="2">
        <v>27.05</v>
      </c>
      <c r="D24" s="2">
        <v>25.85</v>
      </c>
      <c r="E24" s="2">
        <f>POWER(2,C24-D24)</f>
        <v>2.2973967099940689</v>
      </c>
      <c r="F24" s="2"/>
      <c r="I24" s="1">
        <f>E24/F6</f>
        <v>0.65731498981546788</v>
      </c>
      <c r="J24" s="2"/>
      <c r="K24" s="1"/>
    </row>
    <row r="25" spans="2:11" x14ac:dyDescent="0.2">
      <c r="B25" s="2" t="s">
        <v>23</v>
      </c>
      <c r="C25" s="2">
        <v>23.15</v>
      </c>
      <c r="D25" s="2">
        <v>22.45</v>
      </c>
      <c r="E25" s="2">
        <f>POWER(2,C25-D25)</f>
        <v>1.6245047927124703</v>
      </c>
      <c r="F25" s="2"/>
      <c r="I25" s="1">
        <f>E25/F6</f>
        <v>0.46479188667408383</v>
      </c>
      <c r="J25" s="2"/>
      <c r="K25" s="1"/>
    </row>
    <row r="26" spans="2:11" x14ac:dyDescent="0.2">
      <c r="B26" s="2" t="s">
        <v>24</v>
      </c>
      <c r="C26" s="2">
        <v>22.87</v>
      </c>
      <c r="D26" s="2">
        <v>21.5</v>
      </c>
      <c r="E26" s="2">
        <f>POWER(2,C26-D26)</f>
        <v>2.5847056612749864</v>
      </c>
      <c r="F26" s="2"/>
      <c r="I26" s="1">
        <f>E26/F6</f>
        <v>0.7395178064050314</v>
      </c>
      <c r="J26" s="2"/>
      <c r="K26" s="1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1BDE4-C727-3748-8EB4-1B5CEF31D389}">
  <dimension ref="A1:D7"/>
  <sheetViews>
    <sheetView workbookViewId="0">
      <selection activeCell="A3" sqref="A3"/>
    </sheetView>
  </sheetViews>
  <sheetFormatPr baseColWidth="10" defaultRowHeight="15" x14ac:dyDescent="0.2"/>
  <sheetData>
    <row r="1" spans="1:4" x14ac:dyDescent="0.2">
      <c r="A1" s="1" t="s">
        <v>67</v>
      </c>
    </row>
    <row r="3" spans="1:4" x14ac:dyDescent="0.2">
      <c r="A3" t="s">
        <v>73</v>
      </c>
      <c r="B3" t="s">
        <v>31</v>
      </c>
      <c r="C3" t="s">
        <v>32</v>
      </c>
      <c r="D3" t="s">
        <v>33</v>
      </c>
    </row>
    <row r="4" spans="1:4" x14ac:dyDescent="0.2">
      <c r="A4" t="s">
        <v>29</v>
      </c>
      <c r="B4">
        <v>3.1</v>
      </c>
      <c r="C4">
        <v>27.1</v>
      </c>
      <c r="D4">
        <v>15.5</v>
      </c>
    </row>
    <row r="5" spans="1:4" x14ac:dyDescent="0.2">
      <c r="A5" t="s">
        <v>30</v>
      </c>
      <c r="B5">
        <v>2.9</v>
      </c>
      <c r="C5">
        <v>32.9</v>
      </c>
      <c r="D5">
        <v>16.3</v>
      </c>
    </row>
    <row r="6" spans="1:4" x14ac:dyDescent="0.2">
      <c r="A6" t="s">
        <v>34</v>
      </c>
      <c r="B6">
        <f>AVERAGE(B4:B5)</f>
        <v>3</v>
      </c>
      <c r="C6">
        <f t="shared" ref="C6:D6" si="0">AVERAGE(C4:C5)</f>
        <v>30</v>
      </c>
      <c r="D6">
        <f t="shared" si="0"/>
        <v>15.9</v>
      </c>
    </row>
    <row r="7" spans="1:4" x14ac:dyDescent="0.2">
      <c r="A7" t="s">
        <v>21</v>
      </c>
      <c r="B7">
        <f>STDEV(B4:B5)</f>
        <v>0.14142135623730964</v>
      </c>
      <c r="C7">
        <f t="shared" ref="C7:D7" si="1">STDEV(C4:C5)</f>
        <v>4.1012193308819738</v>
      </c>
      <c r="D7">
        <f t="shared" si="1"/>
        <v>0.56568542494923857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C0D03-ECB6-8544-8346-E425BC5B5901}">
  <dimension ref="A4:E9"/>
  <sheetViews>
    <sheetView topLeftCell="A3" workbookViewId="0">
      <selection activeCell="C27" sqref="C27"/>
    </sheetView>
  </sheetViews>
  <sheetFormatPr baseColWidth="10" defaultRowHeight="15" x14ac:dyDescent="0.2"/>
  <sheetData>
    <row r="4" spans="1:5" x14ac:dyDescent="0.2">
      <c r="A4" s="1" t="s">
        <v>65</v>
      </c>
    </row>
    <row r="6" spans="1:5" x14ac:dyDescent="0.2">
      <c r="A6" t="s">
        <v>66</v>
      </c>
      <c r="B6" s="4" t="s">
        <v>35</v>
      </c>
      <c r="C6" s="4" t="s">
        <v>31</v>
      </c>
      <c r="D6" s="4" t="s">
        <v>32</v>
      </c>
      <c r="E6" s="4" t="s">
        <v>36</v>
      </c>
    </row>
    <row r="7" spans="1:5" x14ac:dyDescent="0.2">
      <c r="A7" t="s">
        <v>37</v>
      </c>
      <c r="B7" s="5">
        <v>0.23061470000000001</v>
      </c>
      <c r="C7" s="5">
        <v>1.1719869999999999</v>
      </c>
      <c r="D7" s="5">
        <v>7.4032689999999998E-2</v>
      </c>
      <c r="E7" s="5">
        <v>0.2799044</v>
      </c>
    </row>
    <row r="8" spans="1:5" x14ac:dyDescent="0.2">
      <c r="A8" t="s">
        <v>38</v>
      </c>
      <c r="B8" s="5">
        <v>0.13259109999999999</v>
      </c>
      <c r="C8" s="5">
        <v>1.0394760000000001</v>
      </c>
      <c r="D8" s="5">
        <v>5.9831790000000003E-2</v>
      </c>
      <c r="E8" s="5">
        <v>0.13126060000000001</v>
      </c>
    </row>
    <row r="9" spans="1:5" x14ac:dyDescent="0.2">
      <c r="A9" s="6" t="s">
        <v>39</v>
      </c>
      <c r="B9" s="5">
        <v>0.12657869999999999</v>
      </c>
      <c r="C9" s="5">
        <v>1.0335840000000001</v>
      </c>
      <c r="D9" s="5">
        <v>0.20548520000000001</v>
      </c>
      <c r="E9" s="5">
        <v>0.2217654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CA8D6-8D4E-A24D-A84B-2A5CE094E563}">
  <dimension ref="A1:G23"/>
  <sheetViews>
    <sheetView workbookViewId="0">
      <selection activeCell="J15" sqref="J15"/>
    </sheetView>
  </sheetViews>
  <sheetFormatPr baseColWidth="10" defaultRowHeight="15" x14ac:dyDescent="0.2"/>
  <sheetData>
    <row r="1" spans="1:7" x14ac:dyDescent="0.2">
      <c r="A1" s="1" t="s">
        <v>64</v>
      </c>
    </row>
    <row r="3" spans="1:7" x14ac:dyDescent="0.2">
      <c r="A3" t="s">
        <v>73</v>
      </c>
      <c r="B3" t="s">
        <v>40</v>
      </c>
      <c r="C3" t="s">
        <v>40</v>
      </c>
      <c r="D3" t="s">
        <v>41</v>
      </c>
      <c r="E3" t="s">
        <v>41</v>
      </c>
      <c r="F3" t="s">
        <v>42</v>
      </c>
      <c r="G3" t="s">
        <v>42</v>
      </c>
    </row>
    <row r="4" spans="1:7" x14ac:dyDescent="0.2">
      <c r="A4" t="s">
        <v>44</v>
      </c>
      <c r="B4" s="4" t="s">
        <v>43</v>
      </c>
      <c r="C4" s="9" t="s">
        <v>80</v>
      </c>
      <c r="D4" s="4" t="s">
        <v>43</v>
      </c>
      <c r="E4" s="9" t="s">
        <v>80</v>
      </c>
      <c r="F4" s="4" t="s">
        <v>43</v>
      </c>
      <c r="G4" s="9" t="s">
        <v>80</v>
      </c>
    </row>
    <row r="5" spans="1:7" x14ac:dyDescent="0.2">
      <c r="A5" t="s">
        <v>45</v>
      </c>
      <c r="B5" s="5">
        <v>0.18323159999999999</v>
      </c>
      <c r="C5" s="5">
        <v>4.7879999999999997E-3</v>
      </c>
      <c r="D5" s="5">
        <v>5.0747859999999999E-2</v>
      </c>
      <c r="E5" s="5">
        <v>1.0227669999999999E-2</v>
      </c>
      <c r="F5" s="5">
        <v>8.8441610000000004E-2</v>
      </c>
      <c r="G5" s="5">
        <v>2.7380809999999998E-2</v>
      </c>
    </row>
    <row r="6" spans="1:7" x14ac:dyDescent="0.2">
      <c r="A6" t="s">
        <v>46</v>
      </c>
      <c r="B6" s="5">
        <v>5.9616000000000002E-2</v>
      </c>
      <c r="C6" s="5">
        <v>3.4320000000000002E-3</v>
      </c>
      <c r="D6" s="5">
        <v>1.51164E-2</v>
      </c>
      <c r="E6" s="5">
        <v>1.12163E-2</v>
      </c>
      <c r="F6" s="5">
        <v>1.787362E-2</v>
      </c>
      <c r="G6" s="5">
        <v>3.821637E-2</v>
      </c>
    </row>
    <row r="7" spans="1:7" x14ac:dyDescent="0.2">
      <c r="A7" t="s">
        <v>47</v>
      </c>
      <c r="B7" s="5">
        <v>0.1495312</v>
      </c>
      <c r="C7" s="5">
        <v>3.1679999999999998E-3</v>
      </c>
      <c r="D7" s="5">
        <v>1.9326909999999999E-2</v>
      </c>
      <c r="E7" s="5">
        <v>7.5156479999999998E-3</v>
      </c>
      <c r="F7" s="5">
        <v>4.5629999999999997E-2</v>
      </c>
      <c r="G7" s="5">
        <v>1.6386049999999999E-2</v>
      </c>
    </row>
    <row r="8" spans="1:7" x14ac:dyDescent="0.2">
      <c r="A8" t="s">
        <v>48</v>
      </c>
      <c r="B8" s="5">
        <v>0.90815040000000002</v>
      </c>
      <c r="C8" s="5">
        <v>4.2900000000000004E-3</v>
      </c>
      <c r="D8" s="5">
        <v>3.6173579999999997E-2</v>
      </c>
      <c r="E8" s="5">
        <v>5.0148379999999998E-3</v>
      </c>
      <c r="F8" s="5">
        <v>5.0145750000000003E-2</v>
      </c>
      <c r="G8" s="5">
        <v>7.843493E-2</v>
      </c>
    </row>
    <row r="9" spans="1:7" x14ac:dyDescent="0.2">
      <c r="A9" t="s">
        <v>49</v>
      </c>
      <c r="B9" s="5">
        <v>0.49787100000000001</v>
      </c>
      <c r="C9" s="5">
        <v>3.0599999999999998E-3</v>
      </c>
      <c r="D9" s="5">
        <v>5.91449E-2</v>
      </c>
      <c r="E9" s="5">
        <v>4.5440999999999997E-3</v>
      </c>
      <c r="F9" s="5">
        <v>9.5823619999999998E-2</v>
      </c>
      <c r="G9" s="5">
        <v>2.4841080000000001E-2</v>
      </c>
    </row>
    <row r="10" spans="1:7" x14ac:dyDescent="0.2">
      <c r="A10" t="s">
        <v>50</v>
      </c>
      <c r="B10" s="5">
        <v>0.43738379999999999</v>
      </c>
      <c r="C10" s="5">
        <v>1.1008499999999999E-2</v>
      </c>
      <c r="D10" s="5">
        <v>6.4317059999999995E-2</v>
      </c>
      <c r="E10" s="5">
        <v>1.0720810000000001E-2</v>
      </c>
      <c r="F10" s="5">
        <v>3.5769599999999999E-2</v>
      </c>
      <c r="G10" s="5">
        <v>4.4223350000000002E-2</v>
      </c>
    </row>
    <row r="11" spans="1:7" x14ac:dyDescent="0.2">
      <c r="A11" t="s">
        <v>51</v>
      </c>
      <c r="B11" s="5">
        <v>1.5203100000000001</v>
      </c>
      <c r="C11" s="5">
        <v>5.5164999999999999E-2</v>
      </c>
      <c r="D11" s="5">
        <v>6.907336E-2</v>
      </c>
      <c r="E11" s="5">
        <v>1.670526E-2</v>
      </c>
      <c r="F11" s="5">
        <v>7.5583399999999995E-2</v>
      </c>
      <c r="G11" s="5">
        <v>9.757391E-2</v>
      </c>
    </row>
    <row r="12" spans="1:7" x14ac:dyDescent="0.2">
      <c r="A12" t="s">
        <v>52</v>
      </c>
      <c r="B12" s="5">
        <v>0.1693692</v>
      </c>
      <c r="C12" s="5">
        <v>1.8031999999999999E-2</v>
      </c>
      <c r="E12" s="5">
        <v>1.0711490000000001E-2</v>
      </c>
      <c r="F12" s="5"/>
      <c r="G12" s="5">
        <v>9.0071449999999997E-2</v>
      </c>
    </row>
    <row r="13" spans="1:7" x14ac:dyDescent="0.2">
      <c r="A13" t="s">
        <v>53</v>
      </c>
      <c r="C13" s="5">
        <v>1.4940449999999999E-2</v>
      </c>
      <c r="E13" s="5">
        <v>8.0230219999999994E-3</v>
      </c>
      <c r="F13" s="5"/>
      <c r="G13" s="5">
        <v>3.0747449999999999E-2</v>
      </c>
    </row>
    <row r="14" spans="1:7" x14ac:dyDescent="0.2">
      <c r="A14" t="s">
        <v>54</v>
      </c>
      <c r="C14" s="5">
        <v>1.45638E-2</v>
      </c>
      <c r="E14" s="5">
        <v>6.4914090000000001E-3</v>
      </c>
      <c r="F14" s="5"/>
      <c r="G14" s="5">
        <v>1.9230420000000002E-2</v>
      </c>
    </row>
    <row r="15" spans="1:7" x14ac:dyDescent="0.2">
      <c r="A15" t="s">
        <v>55</v>
      </c>
      <c r="C15" s="5">
        <v>1.0477500000000001E-2</v>
      </c>
      <c r="E15" s="5">
        <v>8.2286479999999999E-3</v>
      </c>
      <c r="F15" s="5"/>
      <c r="G15" s="5">
        <v>3.8710870000000001E-2</v>
      </c>
    </row>
    <row r="16" spans="1:7" x14ac:dyDescent="0.2">
      <c r="A16" t="s">
        <v>56</v>
      </c>
      <c r="C16" s="5">
        <v>1.2803E-2</v>
      </c>
      <c r="E16" s="5">
        <v>1.174613E-2</v>
      </c>
      <c r="G16" s="5">
        <v>2.997967E-2</v>
      </c>
    </row>
    <row r="17" spans="1:7" x14ac:dyDescent="0.2">
      <c r="A17" t="s">
        <v>57</v>
      </c>
      <c r="C17" s="5">
        <v>1.1684E-2</v>
      </c>
      <c r="E17" s="5">
        <v>7.9597250000000008E-3</v>
      </c>
      <c r="G17" s="5">
        <v>4.9541330000000001E-2</v>
      </c>
    </row>
    <row r="18" spans="1:7" x14ac:dyDescent="0.2">
      <c r="A18" t="s">
        <v>58</v>
      </c>
      <c r="C18" s="5">
        <v>5.0400000000000002E-3</v>
      </c>
      <c r="E18" s="5">
        <v>1.8240769999999999E-3</v>
      </c>
      <c r="G18" s="5">
        <v>1.8328460000000001E-2</v>
      </c>
    </row>
    <row r="19" spans="1:7" x14ac:dyDescent="0.2">
      <c r="A19" t="s">
        <v>59</v>
      </c>
      <c r="B19" s="5"/>
      <c r="C19" s="5">
        <v>7.0679999999999996E-3</v>
      </c>
      <c r="E19" s="5">
        <v>3.1692909999999999E-3</v>
      </c>
      <c r="F19" s="5"/>
      <c r="G19" s="5">
        <v>2.009008E-2</v>
      </c>
    </row>
    <row r="20" spans="1:7" x14ac:dyDescent="0.2">
      <c r="A20" t="s">
        <v>60</v>
      </c>
      <c r="B20" s="5"/>
      <c r="C20" s="5">
        <v>1.1440000000000001E-2</v>
      </c>
      <c r="D20" s="5"/>
      <c r="E20" s="5">
        <v>3.1252649999999999E-3</v>
      </c>
      <c r="F20" s="5"/>
      <c r="G20" s="5">
        <v>1.6446430000000001E-2</v>
      </c>
    </row>
    <row r="21" spans="1:7" x14ac:dyDescent="0.2">
      <c r="A21" t="s">
        <v>61</v>
      </c>
      <c r="B21" s="5"/>
      <c r="C21" s="5">
        <v>6.8849999999999996E-3</v>
      </c>
      <c r="D21" s="5"/>
      <c r="E21" s="5">
        <v>3.5251200000000001E-3</v>
      </c>
      <c r="F21" s="5"/>
      <c r="G21" s="5">
        <v>2.082024E-2</v>
      </c>
    </row>
    <row r="22" spans="1:7" x14ac:dyDescent="0.2">
      <c r="A22" t="s">
        <v>62</v>
      </c>
      <c r="B22" s="5"/>
      <c r="C22" s="5">
        <v>4.5543E-2</v>
      </c>
      <c r="D22" s="5"/>
      <c r="E22" s="5">
        <v>1.0285620000000001E-2</v>
      </c>
      <c r="F22" s="5"/>
      <c r="G22" s="5">
        <v>5.980013E-2</v>
      </c>
    </row>
    <row r="23" spans="1:7" x14ac:dyDescent="0.2">
      <c r="A23" t="s">
        <v>63</v>
      </c>
      <c r="B23" s="5"/>
      <c r="C23" s="5">
        <v>1.5532499999999999E-2</v>
      </c>
      <c r="D23" s="5"/>
      <c r="E23" s="5"/>
      <c r="F23" s="5"/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612D2-33F9-9F40-96A7-07C1FDFABC77}">
  <dimension ref="A1:E13"/>
  <sheetViews>
    <sheetView workbookViewId="0">
      <selection activeCell="J12" sqref="J12"/>
    </sheetView>
  </sheetViews>
  <sheetFormatPr baseColWidth="10" defaultRowHeight="15" x14ac:dyDescent="0.2"/>
  <sheetData>
    <row r="1" spans="1:5" x14ac:dyDescent="0.2">
      <c r="A1" t="s">
        <v>68</v>
      </c>
    </row>
    <row r="2" spans="1:5" x14ac:dyDescent="0.2">
      <c r="A2" t="s">
        <v>66</v>
      </c>
      <c r="B2" s="7" t="s">
        <v>69</v>
      </c>
      <c r="C2" s="7" t="s">
        <v>69</v>
      </c>
      <c r="D2" s="7" t="s">
        <v>70</v>
      </c>
      <c r="E2" s="7" t="s">
        <v>70</v>
      </c>
    </row>
    <row r="3" spans="1:5" x14ac:dyDescent="0.2">
      <c r="A3" t="s">
        <v>44</v>
      </c>
      <c r="B3" s="7" t="s">
        <v>43</v>
      </c>
      <c r="C3" s="9" t="s">
        <v>80</v>
      </c>
      <c r="D3" s="7" t="s">
        <v>43</v>
      </c>
      <c r="E3" s="9" t="s">
        <v>80</v>
      </c>
    </row>
    <row r="4" spans="1:5" x14ac:dyDescent="0.2">
      <c r="A4" t="s">
        <v>45</v>
      </c>
      <c r="B4" s="8">
        <v>0.94599999999999995</v>
      </c>
      <c r="C4" s="8">
        <v>0.68600000000000005</v>
      </c>
      <c r="D4" s="8">
        <v>3.2199999999999999E-2</v>
      </c>
      <c r="E4" s="8">
        <v>0.21199999999999999</v>
      </c>
    </row>
    <row r="5" spans="1:5" x14ac:dyDescent="0.2">
      <c r="A5" t="s">
        <v>71</v>
      </c>
      <c r="B5" s="8">
        <v>0.95099999999999996</v>
      </c>
      <c r="C5" s="8">
        <v>0.68899999999999995</v>
      </c>
      <c r="D5" s="8">
        <v>2.5999999999999999E-2</v>
      </c>
      <c r="E5" s="8">
        <v>0.21199999999999999</v>
      </c>
    </row>
    <row r="6" spans="1:5" x14ac:dyDescent="0.2">
      <c r="A6" t="s">
        <v>47</v>
      </c>
      <c r="B6" s="8">
        <v>0.94699999999999995</v>
      </c>
      <c r="C6" s="8">
        <v>0.74099999999999999</v>
      </c>
      <c r="D6" s="8">
        <v>3.1099999999999999E-2</v>
      </c>
      <c r="E6" s="8">
        <v>0.17299999999999999</v>
      </c>
    </row>
    <row r="7" spans="1:5" x14ac:dyDescent="0.2">
      <c r="A7" t="s">
        <v>48</v>
      </c>
      <c r="B7" s="8">
        <v>0.90600000000000003</v>
      </c>
      <c r="C7" s="8">
        <v>0.64100000000000001</v>
      </c>
      <c r="D7" s="8">
        <v>5.5599999999999997E-2</v>
      </c>
      <c r="E7" s="8">
        <v>0.21299999999999999</v>
      </c>
    </row>
    <row r="8" spans="1:5" x14ac:dyDescent="0.2">
      <c r="A8" t="s">
        <v>49</v>
      </c>
      <c r="B8" s="8">
        <v>0.93400000000000005</v>
      </c>
      <c r="C8" s="8">
        <v>0.69299999999999995</v>
      </c>
      <c r="D8" s="8">
        <v>4.07E-2</v>
      </c>
      <c r="E8" s="8">
        <v>0.19500000000000001</v>
      </c>
    </row>
    <row r="9" spans="1:5" x14ac:dyDescent="0.2">
      <c r="A9" t="s">
        <v>50</v>
      </c>
      <c r="B9" s="8">
        <v>0.92500000000000004</v>
      </c>
      <c r="C9" s="8">
        <v>0.68100000000000005</v>
      </c>
      <c r="D9" s="8">
        <v>4.19E-2</v>
      </c>
      <c r="E9" s="8">
        <v>0.19800000000000001</v>
      </c>
    </row>
    <row r="10" spans="1:5" x14ac:dyDescent="0.2">
      <c r="A10" t="s">
        <v>51</v>
      </c>
      <c r="B10" s="8">
        <v>0.91300000000000003</v>
      </c>
      <c r="C10" s="8">
        <v>0.60599999999999998</v>
      </c>
      <c r="D10" s="8">
        <v>5.0900000000000001E-2</v>
      </c>
      <c r="E10" s="8">
        <v>0.27500000000000002</v>
      </c>
    </row>
    <row r="12" spans="1:5" x14ac:dyDescent="0.2">
      <c r="A12" s="8"/>
      <c r="C12" s="8"/>
    </row>
    <row r="13" spans="1:5" x14ac:dyDescent="0.2">
      <c r="A13" s="8"/>
      <c r="C13" s="8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B5DB4-9765-0A4F-A7F0-A1FEC13F711D}">
  <dimension ref="A1:E14"/>
  <sheetViews>
    <sheetView workbookViewId="0">
      <selection activeCell="C4" activeCellId="1" sqref="E4 C4"/>
    </sheetView>
  </sheetViews>
  <sheetFormatPr baseColWidth="10" defaultRowHeight="15" x14ac:dyDescent="0.2"/>
  <sheetData>
    <row r="1" spans="1:5" x14ac:dyDescent="0.2">
      <c r="A1" s="1" t="s">
        <v>72</v>
      </c>
    </row>
    <row r="3" spans="1:5" x14ac:dyDescent="0.2">
      <c r="A3" t="s">
        <v>73</v>
      </c>
      <c r="B3" s="6" t="s">
        <v>69</v>
      </c>
      <c r="C3" s="6" t="s">
        <v>69</v>
      </c>
      <c r="D3" s="7" t="s">
        <v>70</v>
      </c>
      <c r="E3" s="7" t="s">
        <v>70</v>
      </c>
    </row>
    <row r="4" spans="1:5" x14ac:dyDescent="0.2">
      <c r="A4" t="s">
        <v>74</v>
      </c>
      <c r="B4" s="7" t="s">
        <v>43</v>
      </c>
      <c r="C4" s="9" t="s">
        <v>80</v>
      </c>
      <c r="D4" s="7" t="s">
        <v>43</v>
      </c>
      <c r="E4" s="9" t="s">
        <v>80</v>
      </c>
    </row>
    <row r="5" spans="1:5" x14ac:dyDescent="0.2">
      <c r="A5" t="s">
        <v>45</v>
      </c>
      <c r="B5" s="8">
        <v>9.8000000000000007</v>
      </c>
      <c r="C5" s="8">
        <v>0.30659999999999998</v>
      </c>
      <c r="D5" s="8">
        <v>0.33500000000000002</v>
      </c>
      <c r="E5" s="8">
        <v>9.4700000000000006E-2</v>
      </c>
    </row>
    <row r="6" spans="1:5" x14ac:dyDescent="0.2">
      <c r="A6" t="s">
        <v>71</v>
      </c>
      <c r="B6" s="8">
        <v>14.4</v>
      </c>
      <c r="C6" s="8">
        <v>0.85940000000000005</v>
      </c>
      <c r="D6" s="8">
        <v>0.39500000000000002</v>
      </c>
      <c r="E6" s="8">
        <v>0.26400000000000001</v>
      </c>
    </row>
    <row r="7" spans="1:5" x14ac:dyDescent="0.2">
      <c r="A7" t="s">
        <v>47</v>
      </c>
      <c r="B7" s="8">
        <v>12.26</v>
      </c>
      <c r="C7" s="8">
        <v>0.55210000000000004</v>
      </c>
      <c r="D7" s="8">
        <v>0.40200000000000002</v>
      </c>
      <c r="E7" s="8">
        <v>0.12889999999999999</v>
      </c>
    </row>
    <row r="8" spans="1:5" x14ac:dyDescent="0.2">
      <c r="A8" t="s">
        <v>48</v>
      </c>
      <c r="B8" s="8">
        <v>1.88</v>
      </c>
      <c r="C8" s="8">
        <v>0.149446</v>
      </c>
      <c r="D8" s="8">
        <v>0.115</v>
      </c>
      <c r="E8" s="8">
        <v>4.9660000000000003E-2</v>
      </c>
    </row>
    <row r="9" spans="1:5" x14ac:dyDescent="0.2">
      <c r="A9" t="s">
        <v>49</v>
      </c>
      <c r="B9" s="8">
        <v>3.05</v>
      </c>
      <c r="C9" s="8">
        <v>6.6756999999999997E-2</v>
      </c>
      <c r="D9" s="8">
        <v>0.13300000000000001</v>
      </c>
      <c r="E9" s="8">
        <v>1.8783999999999999E-2</v>
      </c>
    </row>
    <row r="10" spans="1:5" x14ac:dyDescent="0.2">
      <c r="A10" t="s">
        <v>50</v>
      </c>
      <c r="B10" s="8">
        <v>3.2097869999999999</v>
      </c>
      <c r="C10" s="8">
        <v>9.7247E-2</v>
      </c>
      <c r="D10" s="8">
        <v>0.145395</v>
      </c>
      <c r="E10" s="8">
        <v>2.8274000000000001E-2</v>
      </c>
    </row>
    <row r="11" spans="1:5" x14ac:dyDescent="0.2">
      <c r="A11" t="s">
        <v>51</v>
      </c>
      <c r="B11" s="8">
        <v>3.7863479999999998</v>
      </c>
      <c r="C11" s="8">
        <v>0.10487</v>
      </c>
      <c r="D11" s="8">
        <v>0.21109</v>
      </c>
      <c r="E11" s="8">
        <v>4.7588999999999999E-2</v>
      </c>
    </row>
    <row r="13" spans="1:5" x14ac:dyDescent="0.2">
      <c r="B13" s="8"/>
      <c r="D13" s="8"/>
    </row>
    <row r="14" spans="1:5" x14ac:dyDescent="0.2">
      <c r="B14" s="8"/>
      <c r="D14" s="8"/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36CA6-0675-C146-8641-5B7963D80DF6}">
  <dimension ref="A1:G9"/>
  <sheetViews>
    <sheetView workbookViewId="0">
      <selection activeCell="G4" activeCellId="2" sqref="C4 E4 G4"/>
    </sheetView>
  </sheetViews>
  <sheetFormatPr baseColWidth="10" defaultRowHeight="15" x14ac:dyDescent="0.2"/>
  <sheetData>
    <row r="1" spans="1:7" x14ac:dyDescent="0.2">
      <c r="A1" s="1" t="s">
        <v>77</v>
      </c>
    </row>
    <row r="3" spans="1:7" x14ac:dyDescent="0.2">
      <c r="A3" t="s">
        <v>73</v>
      </c>
      <c r="B3" t="s">
        <v>40</v>
      </c>
      <c r="C3" t="s">
        <v>40</v>
      </c>
      <c r="D3" t="s">
        <v>41</v>
      </c>
      <c r="E3" t="s">
        <v>41</v>
      </c>
      <c r="F3" t="s">
        <v>75</v>
      </c>
      <c r="G3" t="s">
        <v>75</v>
      </c>
    </row>
    <row r="4" spans="1:7" x14ac:dyDescent="0.2">
      <c r="A4" t="s">
        <v>76</v>
      </c>
      <c r="B4" t="s">
        <v>43</v>
      </c>
      <c r="C4" s="10" t="s">
        <v>81</v>
      </c>
      <c r="D4" t="s">
        <v>43</v>
      </c>
      <c r="E4" s="10" t="s">
        <v>81</v>
      </c>
      <c r="F4" t="s">
        <v>43</v>
      </c>
      <c r="G4" s="10" t="s">
        <v>81</v>
      </c>
    </row>
    <row r="5" spans="1:7" x14ac:dyDescent="0.2">
      <c r="A5" t="s">
        <v>45</v>
      </c>
      <c r="B5" s="8">
        <v>0.19650000000000001</v>
      </c>
      <c r="C5" s="8">
        <v>1.4175</v>
      </c>
      <c r="D5" s="8">
        <v>0.10199999999999999</v>
      </c>
      <c r="E5" s="8">
        <v>2.639E-2</v>
      </c>
      <c r="F5" s="8">
        <v>0.113</v>
      </c>
      <c r="G5" s="8">
        <v>2.06E-2</v>
      </c>
    </row>
    <row r="6" spans="1:7" x14ac:dyDescent="0.2">
      <c r="A6" t="s">
        <v>71</v>
      </c>
      <c r="B6" s="8">
        <v>9.1999999999999998E-2</v>
      </c>
      <c r="C6" s="8">
        <v>0.31559999999999999</v>
      </c>
      <c r="D6" s="8">
        <v>1.52E-2</v>
      </c>
      <c r="E6" s="8">
        <v>3.8379999999999997E-2</v>
      </c>
      <c r="F6" s="8">
        <v>0.10100000000000001</v>
      </c>
      <c r="G6" s="8">
        <v>2.1499999999999998E-2</v>
      </c>
    </row>
    <row r="7" spans="1:7" x14ac:dyDescent="0.2">
      <c r="A7" t="s">
        <v>47</v>
      </c>
      <c r="B7" s="8">
        <v>8.8900000000000007E-2</v>
      </c>
      <c r="C7" s="8">
        <v>0.12690000000000001</v>
      </c>
      <c r="D7" s="8">
        <v>1.46E-2</v>
      </c>
      <c r="E7" s="8">
        <v>1.3100000000000001E-2</v>
      </c>
      <c r="F7" s="8">
        <v>4.5069999999999999E-2</v>
      </c>
      <c r="G7" s="8">
        <v>2.3959999999999999E-2</v>
      </c>
    </row>
    <row r="9" spans="1:7" x14ac:dyDescent="0.2">
      <c r="F9" s="8"/>
      <c r="G9" s="8"/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E4CE2-644B-F148-9F6C-22E2CE807785}">
  <dimension ref="A1:C12"/>
  <sheetViews>
    <sheetView workbookViewId="0">
      <selection activeCell="C3" sqref="C3"/>
    </sheetView>
  </sheetViews>
  <sheetFormatPr baseColWidth="10" defaultRowHeight="15" x14ac:dyDescent="0.2"/>
  <sheetData>
    <row r="1" spans="1:3" x14ac:dyDescent="0.2">
      <c r="A1" s="1" t="s">
        <v>78</v>
      </c>
    </row>
    <row r="3" spans="1:3" x14ac:dyDescent="0.2">
      <c r="B3" t="s">
        <v>43</v>
      </c>
      <c r="C3" s="10" t="s">
        <v>80</v>
      </c>
    </row>
    <row r="4" spans="1:3" x14ac:dyDescent="0.2">
      <c r="A4" t="s">
        <v>45</v>
      </c>
      <c r="B4" s="8">
        <v>27.1</v>
      </c>
      <c r="C4" s="8">
        <v>4.7</v>
      </c>
    </row>
    <row r="5" spans="1:3" x14ac:dyDescent="0.2">
      <c r="A5" t="s">
        <v>71</v>
      </c>
      <c r="B5" s="8">
        <v>10.5</v>
      </c>
      <c r="C5" s="8">
        <v>1.37</v>
      </c>
    </row>
    <row r="6" spans="1:3" x14ac:dyDescent="0.2">
      <c r="A6" t="s">
        <v>47</v>
      </c>
      <c r="B6" s="8">
        <v>3.83</v>
      </c>
      <c r="C6" s="8">
        <v>1.37</v>
      </c>
    </row>
    <row r="7" spans="1:3" x14ac:dyDescent="0.2">
      <c r="A7" t="s">
        <v>48</v>
      </c>
      <c r="B7" s="8">
        <v>13</v>
      </c>
      <c r="C7" s="8">
        <v>6.61</v>
      </c>
    </row>
    <row r="8" spans="1:3" x14ac:dyDescent="0.2">
      <c r="A8" t="s">
        <v>49</v>
      </c>
      <c r="B8" s="8">
        <v>13</v>
      </c>
      <c r="C8" s="8">
        <v>0.67</v>
      </c>
    </row>
    <row r="9" spans="1:3" x14ac:dyDescent="0.2">
      <c r="A9" t="s">
        <v>50</v>
      </c>
      <c r="B9" s="8">
        <v>12.3</v>
      </c>
      <c r="C9" s="8">
        <v>29.4</v>
      </c>
    </row>
    <row r="10" spans="1:3" x14ac:dyDescent="0.2">
      <c r="A10" t="s">
        <v>51</v>
      </c>
      <c r="B10" s="8">
        <v>9.5</v>
      </c>
      <c r="C10" s="8">
        <v>29.4</v>
      </c>
    </row>
    <row r="11" spans="1:3" x14ac:dyDescent="0.2">
      <c r="A11" t="s">
        <v>52</v>
      </c>
      <c r="B11" s="8">
        <v>10.7</v>
      </c>
      <c r="C11" s="8">
        <v>61.8</v>
      </c>
    </row>
    <row r="12" spans="1:3" x14ac:dyDescent="0.2">
      <c r="A12" t="s">
        <v>53</v>
      </c>
      <c r="B12" s="8">
        <v>10.7</v>
      </c>
      <c r="C12" s="8">
        <v>0.68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3965A-1CAC-174B-962B-E04B42E6246E}">
  <dimension ref="A1:C12"/>
  <sheetViews>
    <sheetView workbookViewId="0">
      <selection activeCell="C3" sqref="C3"/>
    </sheetView>
  </sheetViews>
  <sheetFormatPr baseColWidth="10" defaultRowHeight="15" x14ac:dyDescent="0.2"/>
  <sheetData>
    <row r="1" spans="1:3" x14ac:dyDescent="0.2">
      <c r="A1" s="1" t="s">
        <v>79</v>
      </c>
    </row>
    <row r="3" spans="1:3" x14ac:dyDescent="0.2">
      <c r="B3" t="s">
        <v>43</v>
      </c>
      <c r="C3" s="10" t="s">
        <v>80</v>
      </c>
    </row>
    <row r="4" spans="1:3" x14ac:dyDescent="0.2">
      <c r="A4" t="s">
        <v>45</v>
      </c>
      <c r="B4" s="8">
        <v>77.349999999999994</v>
      </c>
      <c r="C4" s="8">
        <v>40.39</v>
      </c>
    </row>
    <row r="5" spans="1:3" x14ac:dyDescent="0.2">
      <c r="A5" t="s">
        <v>71</v>
      </c>
      <c r="B5" s="8">
        <v>73.415000000000006</v>
      </c>
      <c r="C5" s="8">
        <v>40.39</v>
      </c>
    </row>
    <row r="6" spans="1:3" x14ac:dyDescent="0.2">
      <c r="A6" t="s">
        <v>47</v>
      </c>
      <c r="B6" s="8">
        <v>44.3</v>
      </c>
      <c r="C6" s="8">
        <v>23.704999999999998</v>
      </c>
    </row>
    <row r="7" spans="1:3" x14ac:dyDescent="0.2">
      <c r="A7" t="s">
        <v>48</v>
      </c>
      <c r="B7" s="8">
        <v>44.3</v>
      </c>
      <c r="C7" s="8">
        <v>24.504999999999999</v>
      </c>
    </row>
    <row r="8" spans="1:3" x14ac:dyDescent="0.2">
      <c r="A8" t="s">
        <v>49</v>
      </c>
      <c r="B8" s="8">
        <v>43.7</v>
      </c>
      <c r="C8" s="8">
        <v>43.57</v>
      </c>
    </row>
    <row r="9" spans="1:3" x14ac:dyDescent="0.2">
      <c r="A9" t="s">
        <v>50</v>
      </c>
      <c r="B9" s="8">
        <v>32.9</v>
      </c>
      <c r="C9" s="8">
        <v>43.57</v>
      </c>
    </row>
    <row r="10" spans="1:3" x14ac:dyDescent="0.2">
      <c r="A10" t="s">
        <v>51</v>
      </c>
      <c r="B10" s="8">
        <v>60.45</v>
      </c>
      <c r="C10" s="8">
        <v>74.0505</v>
      </c>
    </row>
    <row r="11" spans="1:3" x14ac:dyDescent="0.2">
      <c r="A11" t="s">
        <v>52</v>
      </c>
      <c r="B11" s="8">
        <v>60.45</v>
      </c>
      <c r="C11" s="8">
        <v>49.945</v>
      </c>
    </row>
    <row r="12" spans="1:3" x14ac:dyDescent="0.2">
      <c r="B12" s="8"/>
      <c r="C12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1b</vt:lpstr>
      <vt:lpstr>Figure 1d</vt:lpstr>
      <vt:lpstr>Figure 1e</vt:lpstr>
      <vt:lpstr>Figure 4b</vt:lpstr>
      <vt:lpstr>Figure 5b</vt:lpstr>
      <vt:lpstr>Figure 5c</vt:lpstr>
      <vt:lpstr>Figure 6b</vt:lpstr>
      <vt:lpstr>Figure 6c</vt:lpstr>
      <vt:lpstr>Figure 6d</vt:lpstr>
    </vt:vector>
  </TitlesOfParts>
  <Company>Springer-SBM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Gillespie</dc:creator>
  <cp:lastModifiedBy>Microsoft Office User</cp:lastModifiedBy>
  <dcterms:created xsi:type="dcterms:W3CDTF">2017-11-15T12:34:53Z</dcterms:created>
  <dcterms:modified xsi:type="dcterms:W3CDTF">2019-09-18T03:44:30Z</dcterms:modified>
</cp:coreProperties>
</file>